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баланс 2020\"/>
    </mc:Choice>
  </mc:AlternateContent>
  <xr:revisionPtr revIDLastSave="0" documentId="13_ncr:1_{B0026DCE-5CFD-4AC9-B6BA-82F9E13B8259}" xr6:coauthVersionLast="41" xr6:coauthVersionMax="41" xr10:uidLastSave="{00000000-0000-0000-0000-000000000000}"/>
  <bookViews>
    <workbookView xWindow="-120" yWindow="-120" windowWidth="19440" windowHeight="15150" xr2:uid="{2806EEFF-B710-44A8-8369-8AFC1846172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  <c r="W24" i="1"/>
  <c r="R24" i="1"/>
  <c r="M24" i="1"/>
  <c r="H24" i="1"/>
  <c r="C24" i="1"/>
  <c r="AB23" i="1"/>
  <c r="W23" i="1"/>
  <c r="R23" i="1"/>
  <c r="M23" i="1"/>
  <c r="H23" i="1"/>
  <c r="C23" i="1"/>
  <c r="AB22" i="1"/>
  <c r="W22" i="1"/>
  <c r="R22" i="1"/>
  <c r="M22" i="1"/>
  <c r="H22" i="1"/>
  <c r="C22" i="1"/>
  <c r="AE21" i="1"/>
  <c r="AD21" i="1"/>
  <c r="AC21" i="1"/>
  <c r="Z21" i="1"/>
  <c r="Y21" i="1"/>
  <c r="X21" i="1"/>
  <c r="U21" i="1"/>
  <c r="T21" i="1"/>
  <c r="S21" i="1"/>
  <c r="P21" i="1"/>
  <c r="O21" i="1"/>
  <c r="N21" i="1"/>
  <c r="K21" i="1"/>
  <c r="J21" i="1"/>
  <c r="I21" i="1"/>
  <c r="F21" i="1"/>
  <c r="E21" i="1"/>
  <c r="D21" i="1"/>
  <c r="AB20" i="1"/>
  <c r="W20" i="1"/>
  <c r="R20" i="1"/>
  <c r="M20" i="1"/>
  <c r="H20" i="1"/>
  <c r="C20" i="1"/>
  <c r="AB17" i="1"/>
  <c r="W17" i="1"/>
  <c r="R17" i="1"/>
  <c r="M17" i="1"/>
  <c r="H17" i="1"/>
  <c r="C17" i="1"/>
  <c r="AB16" i="1"/>
  <c r="W16" i="1"/>
  <c r="R16" i="1"/>
  <c r="M16" i="1"/>
  <c r="H16" i="1"/>
  <c r="C16" i="1"/>
  <c r="AB15" i="1"/>
  <c r="W15" i="1"/>
  <c r="R15" i="1"/>
  <c r="M15" i="1"/>
  <c r="H15" i="1"/>
  <c r="C15" i="1"/>
  <c r="AB14" i="1"/>
  <c r="W14" i="1"/>
  <c r="R14" i="1"/>
  <c r="M14" i="1"/>
  <c r="H14" i="1"/>
  <c r="C14" i="1"/>
  <c r="AD9" i="1"/>
  <c r="AD8" i="1" s="1"/>
  <c r="Y9" i="1"/>
  <c r="T9" i="1"/>
  <c r="T8" i="1" s="1"/>
  <c r="O9" i="1"/>
  <c r="O8" i="1" s="1"/>
  <c r="J9" i="1"/>
  <c r="J8" i="1" s="1"/>
  <c r="E9" i="1"/>
  <c r="E8" i="1" s="1"/>
  <c r="AC8" i="1"/>
  <c r="Y8" i="1"/>
  <c r="X8" i="1"/>
  <c r="X18" i="1" s="1"/>
  <c r="S8" i="1"/>
  <c r="N8" i="1"/>
  <c r="N18" i="1" s="1"/>
  <c r="I8" i="1"/>
  <c r="D8" i="1"/>
  <c r="D18" i="1" s="1"/>
  <c r="P11" i="1" l="1"/>
  <c r="O18" i="1"/>
  <c r="P12" i="1" s="1"/>
  <c r="S18" i="1"/>
  <c r="Y18" i="1"/>
  <c r="Z12" i="1" s="1"/>
  <c r="AC18" i="1"/>
  <c r="E18" i="1"/>
  <c r="F12" i="1" s="1"/>
  <c r="J18" i="1"/>
  <c r="T18" i="1"/>
  <c r="AD18" i="1"/>
  <c r="AE12" i="1" s="1"/>
  <c r="I18" i="1"/>
  <c r="F11" i="1"/>
  <c r="Z11" i="1"/>
  <c r="D25" i="1"/>
  <c r="X25" i="1"/>
  <c r="P9" i="1" l="1"/>
  <c r="P8" i="1" s="1"/>
  <c r="N25" i="1"/>
  <c r="F9" i="1"/>
  <c r="F8" i="1" s="1"/>
  <c r="AD25" i="1"/>
  <c r="E25" i="1"/>
  <c r="Y25" i="1"/>
  <c r="F18" i="1"/>
  <c r="G13" i="1"/>
  <c r="G9" i="1" s="1"/>
  <c r="G8" i="1" s="1"/>
  <c r="P18" i="1"/>
  <c r="Q13" i="1"/>
  <c r="Q9" i="1" s="1"/>
  <c r="Q8" i="1" s="1"/>
  <c r="AE11" i="1"/>
  <c r="AE9" i="1" s="1"/>
  <c r="AE8" i="1" s="1"/>
  <c r="U11" i="1"/>
  <c r="S25" i="1" s="1"/>
  <c r="Z9" i="1"/>
  <c r="Z8" i="1" s="1"/>
  <c r="K12" i="1"/>
  <c r="J25" i="1" s="1"/>
  <c r="U12" i="1"/>
  <c r="T25" i="1" s="1"/>
  <c r="AC25" i="1"/>
  <c r="O25" i="1"/>
  <c r="K11" i="1"/>
  <c r="K9" i="1" l="1"/>
  <c r="K8" i="1" s="1"/>
  <c r="F25" i="1"/>
  <c r="K18" i="1"/>
  <c r="L13" i="1" s="1"/>
  <c r="L9" i="1" s="1"/>
  <c r="L8" i="1" s="1"/>
  <c r="Z18" i="1"/>
  <c r="Z25" i="1" s="1"/>
  <c r="AA13" i="1"/>
  <c r="AA9" i="1" s="1"/>
  <c r="AA8" i="1" s="1"/>
  <c r="I25" i="1"/>
  <c r="Q18" i="1"/>
  <c r="M18" i="1" s="1"/>
  <c r="U9" i="1"/>
  <c r="U8" i="1" s="1"/>
  <c r="AE18" i="1"/>
  <c r="AF13" i="1" s="1"/>
  <c r="AF9" i="1" s="1"/>
  <c r="AF8" i="1" s="1"/>
  <c r="P25" i="1"/>
  <c r="G18" i="1"/>
  <c r="G21" i="1" s="1"/>
  <c r="C21" i="1" s="1"/>
  <c r="K25" i="1" l="1"/>
  <c r="AE25" i="1"/>
  <c r="G25" i="1"/>
  <c r="AF18" i="1"/>
  <c r="AF25" i="1" s="1"/>
  <c r="Q25" i="1"/>
  <c r="L18" i="1"/>
  <c r="L25" i="1" s="1"/>
  <c r="C18" i="1"/>
  <c r="C8" i="1" s="1"/>
  <c r="C19" i="1" s="1"/>
  <c r="AB18" i="1"/>
  <c r="U18" i="1"/>
  <c r="Q21" i="1"/>
  <c r="M21" i="1" s="1"/>
  <c r="M8" i="1" s="1"/>
  <c r="M19" i="1" s="1"/>
  <c r="AA18" i="1"/>
  <c r="AA21" i="1" s="1"/>
  <c r="W21" i="1" s="1"/>
  <c r="H18" i="1"/>
  <c r="AF21" i="1" l="1"/>
  <c r="AB21" i="1" s="1"/>
  <c r="AB8" i="1" s="1"/>
  <c r="AB19" i="1" s="1"/>
  <c r="AA25" i="1"/>
  <c r="W18" i="1"/>
  <c r="W8" i="1" s="1"/>
  <c r="W19" i="1" s="1"/>
  <c r="V13" i="1"/>
  <c r="L21" i="1"/>
  <c r="H21" i="1" s="1"/>
  <c r="H8" i="1" s="1"/>
  <c r="H19" i="1" s="1"/>
  <c r="V9" i="1" l="1"/>
  <c r="V8" i="1" s="1"/>
  <c r="U25" i="1"/>
  <c r="V18" i="1" l="1"/>
  <c r="R18" i="1" s="1"/>
  <c r="V21" i="1" l="1"/>
  <c r="R21" i="1" s="1"/>
  <c r="R8" i="1" s="1"/>
  <c r="R19" i="1" s="1"/>
  <c r="V25" i="1"/>
</calcChain>
</file>

<file path=xl/sharedStrings.xml><?xml version="1.0" encoding="utf-8"?>
<sst xmlns="http://schemas.openxmlformats.org/spreadsheetml/2006/main" count="171" uniqueCount="48">
  <si>
    <t>Заполняется в тыс. кВт.ч. !</t>
  </si>
  <si>
    <t>тыс. кВт.ч.</t>
  </si>
  <si>
    <t>Баланс электрической энергии по сетям ВН, СН1, СН2, и НН</t>
  </si>
  <si>
    <t>№ п.п.</t>
  </si>
  <si>
    <t>Показатели</t>
  </si>
  <si>
    <t>По данным организации на 2020 год</t>
  </si>
  <si>
    <t>По данным организации на 1 полугодие 2020 года</t>
  </si>
  <si>
    <t>По данным организации на 2 полугодие 2020 года</t>
  </si>
  <si>
    <t>По данным экспертов на 2020 год</t>
  </si>
  <si>
    <t>По данным экспертов  на 1 полугодие 2020 года</t>
  </si>
  <si>
    <t>По данным экспертов на 2 полугодие 2020 года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</si>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</sst>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B0F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10" fillId="2" borderId="0" applyFont="0" applyBorder="0">
      <alignment horizontal="right"/>
    </xf>
    <xf numFmtId="4" fontId="10" fillId="3" borderId="19" applyBorder="0">
      <alignment horizontal="right"/>
    </xf>
  </cellStyleXfs>
  <cellXfs count="56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8" fillId="0" borderId="7" xfId="3" applyFont="1" applyBorder="1" applyProtection="1">
      <alignment horizontal="center" vertical="center" wrapText="1"/>
      <protection locked="0"/>
    </xf>
    <xf numFmtId="0" fontId="8" fillId="0" borderId="9" xfId="3" applyFont="1" applyBorder="1" applyProtection="1">
      <alignment horizontal="center" vertical="center" wrapText="1"/>
      <protection locked="0"/>
    </xf>
    <xf numFmtId="0" fontId="8" fillId="0" borderId="10" xfId="3" applyFont="1" applyBorder="1" applyProtection="1">
      <alignment horizontal="center" vertical="center" wrapText="1"/>
      <protection locked="0"/>
    </xf>
    <xf numFmtId="0" fontId="9" fillId="0" borderId="11" xfId="3" applyFont="1" applyBorder="1" applyProtection="1">
      <alignment horizontal="center" vertical="center" wrapText="1"/>
      <protection locked="0"/>
    </xf>
    <xf numFmtId="0" fontId="9" fillId="0" borderId="12" xfId="3" applyFont="1" applyBorder="1" applyProtection="1">
      <alignment horizontal="center" vertical="center" wrapText="1"/>
      <protection locked="0"/>
    </xf>
    <xf numFmtId="0" fontId="9" fillId="0" borderId="13" xfId="3" applyFont="1" applyBorder="1" applyProtection="1">
      <alignment horizontal="center" vertical="center" wrapText="1"/>
      <protection locked="0"/>
    </xf>
    <xf numFmtId="0" fontId="9" fillId="0" borderId="14" xfId="3" applyFont="1" applyBorder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4" fontId="4" fillId="2" borderId="2" xfId="4" applyFont="1" applyBorder="1">
      <alignment horizontal="right"/>
    </xf>
    <xf numFmtId="4" fontId="4" fillId="2" borderId="15" xfId="4" applyFont="1" applyBorder="1">
      <alignment horizontal="right"/>
    </xf>
    <xf numFmtId="4" fontId="4" fillId="2" borderId="16" xfId="4" applyFont="1" applyBorder="1">
      <alignment horizontal="right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4" fillId="0" borderId="19" xfId="4" applyFont="1" applyFill="1" applyBorder="1" applyAlignment="1" applyProtection="1">
      <alignment horizontal="center"/>
      <protection locked="0"/>
    </xf>
    <xf numFmtId="4" fontId="4" fillId="2" borderId="19" xfId="4" applyFont="1" applyBorder="1">
      <alignment horizontal="right"/>
    </xf>
    <xf numFmtId="4" fontId="4" fillId="2" borderId="20" xfId="4" applyFont="1" applyBorder="1">
      <alignment horizontal="right"/>
    </xf>
    <xf numFmtId="4" fontId="4" fillId="0" borderId="19" xfId="0" applyNumberFormat="1" applyFont="1" applyBorder="1" applyAlignment="1" applyProtection="1">
      <alignment horizontal="center"/>
      <protection locked="0"/>
    </xf>
    <xf numFmtId="4" fontId="4" fillId="0" borderId="20" xfId="0" applyNumberFormat="1" applyFont="1" applyBorder="1" applyAlignment="1" applyProtection="1">
      <alignment horizontal="center"/>
      <protection locked="0"/>
    </xf>
    <xf numFmtId="4" fontId="4" fillId="0" borderId="19" xfId="5" applyFont="1" applyFill="1" applyAlignment="1" applyProtection="1">
      <alignment horizontal="center"/>
      <protection locked="0"/>
    </xf>
    <xf numFmtId="4" fontId="4" fillId="3" borderId="19" xfId="5" applyFont="1" applyProtection="1">
      <alignment horizontal="right"/>
      <protection locked="0"/>
    </xf>
    <xf numFmtId="4" fontId="4" fillId="2" borderId="19" xfId="5" applyFont="1" applyFill="1">
      <alignment horizontal="right"/>
    </xf>
    <xf numFmtId="4" fontId="4" fillId="3" borderId="20" xfId="5" applyFont="1" applyBorder="1" applyProtection="1">
      <alignment horizontal="right"/>
      <protection locked="0"/>
    </xf>
    <xf numFmtId="4" fontId="4" fillId="2" borderId="20" xfId="5" applyFont="1" applyFill="1" applyBorder="1">
      <alignment horizontal="right"/>
    </xf>
    <xf numFmtId="4" fontId="4" fillId="2" borderId="17" xfId="4" applyFont="1" applyBorder="1">
      <alignment horizontal="right"/>
    </xf>
    <xf numFmtId="4" fontId="4" fillId="3" borderId="19" xfId="5" applyFont="1" applyAlignment="1" applyProtection="1">
      <alignment horizontal="center"/>
      <protection locked="0"/>
    </xf>
    <xf numFmtId="4" fontId="4" fillId="3" borderId="19" xfId="4" applyFont="1" applyFill="1" applyBorder="1" applyProtection="1">
      <alignment horizontal="right"/>
      <protection locked="0"/>
    </xf>
    <xf numFmtId="4" fontId="4" fillId="3" borderId="20" xfId="4" applyFont="1" applyFill="1" applyBorder="1" applyProtection="1">
      <alignment horizontal="right"/>
      <protection locked="0"/>
    </xf>
    <xf numFmtId="14" fontId="4" fillId="0" borderId="1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4" fontId="4" fillId="2" borderId="7" xfId="4" applyFont="1" applyBorder="1">
      <alignment horizontal="right"/>
    </xf>
    <xf numFmtId="4" fontId="4" fillId="3" borderId="9" xfId="5" applyFont="1" applyBorder="1" applyProtection="1">
      <alignment horizontal="right"/>
      <protection locked="0"/>
    </xf>
    <xf numFmtId="4" fontId="4" fillId="3" borderId="10" xfId="5" applyFont="1" applyBorder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65" fontId="3" fillId="0" borderId="13" xfId="1" applyNumberFormat="1" applyFont="1" applyBorder="1" applyAlignment="1">
      <alignment vertical="top"/>
    </xf>
    <xf numFmtId="165" fontId="3" fillId="0" borderId="14" xfId="1" applyNumberFormat="1" applyFont="1" applyBorder="1" applyAlignment="1">
      <alignment vertical="top"/>
    </xf>
    <xf numFmtId="165" fontId="4" fillId="0" borderId="11" xfId="4" applyNumberFormat="1" applyFont="1" applyFill="1" applyBorder="1">
      <alignment horizontal="right"/>
    </xf>
    <xf numFmtId="4" fontId="3" fillId="0" borderId="0" xfId="0" applyNumberFormat="1" applyFont="1" applyProtection="1"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6" fillId="0" borderId="0" xfId="2" applyFont="1" applyProtection="1">
      <alignment horizontal="center" vertical="center" wrapText="1"/>
      <protection locked="0"/>
    </xf>
    <xf numFmtId="0" fontId="8" fillId="0" borderId="2" xfId="3" applyFont="1" applyBorder="1" applyProtection="1">
      <alignment horizontal="center" vertical="center" wrapText="1"/>
      <protection locked="0"/>
    </xf>
    <xf numFmtId="0" fontId="8" fillId="0" borderId="7" xfId="3" applyFont="1" applyBorder="1" applyProtection="1">
      <alignment horizontal="center" vertical="center" wrapText="1"/>
      <protection locked="0"/>
    </xf>
    <xf numFmtId="0" fontId="8" fillId="0" borderId="3" xfId="3" applyFont="1" applyBorder="1" applyProtection="1">
      <alignment horizontal="center" vertical="center" wrapText="1"/>
      <protection locked="0"/>
    </xf>
    <xf numFmtId="0" fontId="8" fillId="0" borderId="8" xfId="3" applyFont="1" applyBorder="1" applyProtection="1">
      <alignment horizontal="center" vertical="center" wrapText="1"/>
      <protection locked="0"/>
    </xf>
  </cellXfs>
  <cellStyles count="6">
    <cellStyle name="Заголовок" xfId="2" xr:uid="{300B63BF-3615-4473-837F-1E90C4B023B6}"/>
    <cellStyle name="ЗаголовокСтолбца" xfId="3" xr:uid="{3B99B11B-1BB4-4097-8EEA-0CD38AE85F97}"/>
    <cellStyle name="Значение" xfId="5" xr:uid="{16FE321C-2FF4-4AFB-A396-4335234B2209}"/>
    <cellStyle name="Обычный" xfId="0" builtinId="0"/>
    <cellStyle name="Финансовый" xfId="1" builtinId="3"/>
    <cellStyle name="Формула" xfId="4" xr:uid="{52AE2366-993F-4364-A9B1-D8F558D39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416E-32F8-4BE6-BBAE-9AAFD56A2B98}">
  <dimension ref="A1:AG30"/>
  <sheetViews>
    <sheetView tabSelected="1" topLeftCell="E1" workbookViewId="0">
      <selection activeCell="C5" sqref="C5:L26"/>
    </sheetView>
  </sheetViews>
  <sheetFormatPr defaultColWidth="9" defaultRowHeight="12.75" outlineLevelCol="1" x14ac:dyDescent="0.2"/>
  <cols>
    <col min="1" max="1" width="6.85546875" style="2" customWidth="1"/>
    <col min="2" max="2" width="30.42578125" style="2" customWidth="1"/>
    <col min="3" max="17" width="11.5703125" style="2" customWidth="1"/>
    <col min="18" max="32" width="11.5703125" style="2" hidden="1" customWidth="1" outlineLevel="1"/>
    <col min="33" max="33" width="9" style="2" collapsed="1"/>
    <col min="34" max="211" width="9" style="2"/>
    <col min="212" max="212" width="6.85546875" style="2" customWidth="1"/>
    <col min="213" max="213" width="30.42578125" style="2" customWidth="1"/>
    <col min="214" max="214" width="10.28515625" style="2" customWidth="1"/>
    <col min="215" max="215" width="9.140625" style="2" customWidth="1"/>
    <col min="216" max="229" width="10.28515625" style="2" customWidth="1"/>
    <col min="230" max="230" width="9.140625" style="2" customWidth="1"/>
    <col min="231" max="248" width="10.28515625" style="2" customWidth="1"/>
    <col min="249" max="263" width="9" style="2"/>
    <col min="264" max="278" width="0" style="2" hidden="1" customWidth="1"/>
    <col min="279" max="467" width="9" style="2"/>
    <col min="468" max="468" width="6.85546875" style="2" customWidth="1"/>
    <col min="469" max="469" width="30.42578125" style="2" customWidth="1"/>
    <col min="470" max="470" width="10.28515625" style="2" customWidth="1"/>
    <col min="471" max="471" width="9.140625" style="2" customWidth="1"/>
    <col min="472" max="485" width="10.28515625" style="2" customWidth="1"/>
    <col min="486" max="486" width="9.140625" style="2" customWidth="1"/>
    <col min="487" max="504" width="10.28515625" style="2" customWidth="1"/>
    <col min="505" max="519" width="9" style="2"/>
    <col min="520" max="534" width="0" style="2" hidden="1" customWidth="1"/>
    <col min="535" max="723" width="9" style="2"/>
    <col min="724" max="724" width="6.85546875" style="2" customWidth="1"/>
    <col min="725" max="725" width="30.42578125" style="2" customWidth="1"/>
    <col min="726" max="726" width="10.28515625" style="2" customWidth="1"/>
    <col min="727" max="727" width="9.140625" style="2" customWidth="1"/>
    <col min="728" max="741" width="10.28515625" style="2" customWidth="1"/>
    <col min="742" max="742" width="9.140625" style="2" customWidth="1"/>
    <col min="743" max="760" width="10.28515625" style="2" customWidth="1"/>
    <col min="761" max="775" width="9" style="2"/>
    <col min="776" max="790" width="0" style="2" hidden="1" customWidth="1"/>
    <col min="791" max="979" width="9" style="2"/>
    <col min="980" max="980" width="6.85546875" style="2" customWidth="1"/>
    <col min="981" max="981" width="30.42578125" style="2" customWidth="1"/>
    <col min="982" max="982" width="10.28515625" style="2" customWidth="1"/>
    <col min="983" max="983" width="9.140625" style="2" customWidth="1"/>
    <col min="984" max="997" width="10.28515625" style="2" customWidth="1"/>
    <col min="998" max="998" width="9.140625" style="2" customWidth="1"/>
    <col min="999" max="1016" width="10.28515625" style="2" customWidth="1"/>
    <col min="1017" max="1031" width="9" style="2"/>
    <col min="1032" max="1046" width="0" style="2" hidden="1" customWidth="1"/>
    <col min="1047" max="1235" width="9" style="2"/>
    <col min="1236" max="1236" width="6.85546875" style="2" customWidth="1"/>
    <col min="1237" max="1237" width="30.42578125" style="2" customWidth="1"/>
    <col min="1238" max="1238" width="10.28515625" style="2" customWidth="1"/>
    <col min="1239" max="1239" width="9.140625" style="2" customWidth="1"/>
    <col min="1240" max="1253" width="10.28515625" style="2" customWidth="1"/>
    <col min="1254" max="1254" width="9.140625" style="2" customWidth="1"/>
    <col min="1255" max="1272" width="10.28515625" style="2" customWidth="1"/>
    <col min="1273" max="1287" width="9" style="2"/>
    <col min="1288" max="1302" width="0" style="2" hidden="1" customWidth="1"/>
    <col min="1303" max="1491" width="9" style="2"/>
    <col min="1492" max="1492" width="6.85546875" style="2" customWidth="1"/>
    <col min="1493" max="1493" width="30.42578125" style="2" customWidth="1"/>
    <col min="1494" max="1494" width="10.28515625" style="2" customWidth="1"/>
    <col min="1495" max="1495" width="9.140625" style="2" customWidth="1"/>
    <col min="1496" max="1509" width="10.28515625" style="2" customWidth="1"/>
    <col min="1510" max="1510" width="9.140625" style="2" customWidth="1"/>
    <col min="1511" max="1528" width="10.28515625" style="2" customWidth="1"/>
    <col min="1529" max="1543" width="9" style="2"/>
    <col min="1544" max="1558" width="0" style="2" hidden="1" customWidth="1"/>
    <col min="1559" max="1747" width="9" style="2"/>
    <col min="1748" max="1748" width="6.85546875" style="2" customWidth="1"/>
    <col min="1749" max="1749" width="30.42578125" style="2" customWidth="1"/>
    <col min="1750" max="1750" width="10.28515625" style="2" customWidth="1"/>
    <col min="1751" max="1751" width="9.140625" style="2" customWidth="1"/>
    <col min="1752" max="1765" width="10.28515625" style="2" customWidth="1"/>
    <col min="1766" max="1766" width="9.140625" style="2" customWidth="1"/>
    <col min="1767" max="1784" width="10.28515625" style="2" customWidth="1"/>
    <col min="1785" max="1799" width="9" style="2"/>
    <col min="1800" max="1814" width="0" style="2" hidden="1" customWidth="1"/>
    <col min="1815" max="2003" width="9" style="2"/>
    <col min="2004" max="2004" width="6.85546875" style="2" customWidth="1"/>
    <col min="2005" max="2005" width="30.42578125" style="2" customWidth="1"/>
    <col min="2006" max="2006" width="10.28515625" style="2" customWidth="1"/>
    <col min="2007" max="2007" width="9.140625" style="2" customWidth="1"/>
    <col min="2008" max="2021" width="10.28515625" style="2" customWidth="1"/>
    <col min="2022" max="2022" width="9.140625" style="2" customWidth="1"/>
    <col min="2023" max="2040" width="10.28515625" style="2" customWidth="1"/>
    <col min="2041" max="2055" width="9" style="2"/>
    <col min="2056" max="2070" width="0" style="2" hidden="1" customWidth="1"/>
    <col min="2071" max="2259" width="9" style="2"/>
    <col min="2260" max="2260" width="6.85546875" style="2" customWidth="1"/>
    <col min="2261" max="2261" width="30.42578125" style="2" customWidth="1"/>
    <col min="2262" max="2262" width="10.28515625" style="2" customWidth="1"/>
    <col min="2263" max="2263" width="9.140625" style="2" customWidth="1"/>
    <col min="2264" max="2277" width="10.28515625" style="2" customWidth="1"/>
    <col min="2278" max="2278" width="9.140625" style="2" customWidth="1"/>
    <col min="2279" max="2296" width="10.28515625" style="2" customWidth="1"/>
    <col min="2297" max="2311" width="9" style="2"/>
    <col min="2312" max="2326" width="0" style="2" hidden="1" customWidth="1"/>
    <col min="2327" max="2515" width="9" style="2"/>
    <col min="2516" max="2516" width="6.85546875" style="2" customWidth="1"/>
    <col min="2517" max="2517" width="30.42578125" style="2" customWidth="1"/>
    <col min="2518" max="2518" width="10.28515625" style="2" customWidth="1"/>
    <col min="2519" max="2519" width="9.140625" style="2" customWidth="1"/>
    <col min="2520" max="2533" width="10.28515625" style="2" customWidth="1"/>
    <col min="2534" max="2534" width="9.140625" style="2" customWidth="1"/>
    <col min="2535" max="2552" width="10.28515625" style="2" customWidth="1"/>
    <col min="2553" max="2567" width="9" style="2"/>
    <col min="2568" max="2582" width="0" style="2" hidden="1" customWidth="1"/>
    <col min="2583" max="2771" width="9" style="2"/>
    <col min="2772" max="2772" width="6.85546875" style="2" customWidth="1"/>
    <col min="2773" max="2773" width="30.42578125" style="2" customWidth="1"/>
    <col min="2774" max="2774" width="10.28515625" style="2" customWidth="1"/>
    <col min="2775" max="2775" width="9.140625" style="2" customWidth="1"/>
    <col min="2776" max="2789" width="10.28515625" style="2" customWidth="1"/>
    <col min="2790" max="2790" width="9.140625" style="2" customWidth="1"/>
    <col min="2791" max="2808" width="10.28515625" style="2" customWidth="1"/>
    <col min="2809" max="2823" width="9" style="2"/>
    <col min="2824" max="2838" width="0" style="2" hidden="1" customWidth="1"/>
    <col min="2839" max="3027" width="9" style="2"/>
    <col min="3028" max="3028" width="6.85546875" style="2" customWidth="1"/>
    <col min="3029" max="3029" width="30.42578125" style="2" customWidth="1"/>
    <col min="3030" max="3030" width="10.28515625" style="2" customWidth="1"/>
    <col min="3031" max="3031" width="9.140625" style="2" customWidth="1"/>
    <col min="3032" max="3045" width="10.28515625" style="2" customWidth="1"/>
    <col min="3046" max="3046" width="9.140625" style="2" customWidth="1"/>
    <col min="3047" max="3064" width="10.28515625" style="2" customWidth="1"/>
    <col min="3065" max="3079" width="9" style="2"/>
    <col min="3080" max="3094" width="0" style="2" hidden="1" customWidth="1"/>
    <col min="3095" max="3283" width="9" style="2"/>
    <col min="3284" max="3284" width="6.85546875" style="2" customWidth="1"/>
    <col min="3285" max="3285" width="30.42578125" style="2" customWidth="1"/>
    <col min="3286" max="3286" width="10.28515625" style="2" customWidth="1"/>
    <col min="3287" max="3287" width="9.140625" style="2" customWidth="1"/>
    <col min="3288" max="3301" width="10.28515625" style="2" customWidth="1"/>
    <col min="3302" max="3302" width="9.140625" style="2" customWidth="1"/>
    <col min="3303" max="3320" width="10.28515625" style="2" customWidth="1"/>
    <col min="3321" max="3335" width="9" style="2"/>
    <col min="3336" max="3350" width="0" style="2" hidden="1" customWidth="1"/>
    <col min="3351" max="3539" width="9" style="2"/>
    <col min="3540" max="3540" width="6.85546875" style="2" customWidth="1"/>
    <col min="3541" max="3541" width="30.42578125" style="2" customWidth="1"/>
    <col min="3542" max="3542" width="10.28515625" style="2" customWidth="1"/>
    <col min="3543" max="3543" width="9.140625" style="2" customWidth="1"/>
    <col min="3544" max="3557" width="10.28515625" style="2" customWidth="1"/>
    <col min="3558" max="3558" width="9.140625" style="2" customWidth="1"/>
    <col min="3559" max="3576" width="10.28515625" style="2" customWidth="1"/>
    <col min="3577" max="3591" width="9" style="2"/>
    <col min="3592" max="3606" width="0" style="2" hidden="1" customWidth="1"/>
    <col min="3607" max="3795" width="9" style="2"/>
    <col min="3796" max="3796" width="6.85546875" style="2" customWidth="1"/>
    <col min="3797" max="3797" width="30.42578125" style="2" customWidth="1"/>
    <col min="3798" max="3798" width="10.28515625" style="2" customWidth="1"/>
    <col min="3799" max="3799" width="9.140625" style="2" customWidth="1"/>
    <col min="3800" max="3813" width="10.28515625" style="2" customWidth="1"/>
    <col min="3814" max="3814" width="9.140625" style="2" customWidth="1"/>
    <col min="3815" max="3832" width="10.28515625" style="2" customWidth="1"/>
    <col min="3833" max="3847" width="9" style="2"/>
    <col min="3848" max="3862" width="0" style="2" hidden="1" customWidth="1"/>
    <col min="3863" max="4051" width="9" style="2"/>
    <col min="4052" max="4052" width="6.85546875" style="2" customWidth="1"/>
    <col min="4053" max="4053" width="30.42578125" style="2" customWidth="1"/>
    <col min="4054" max="4054" width="10.28515625" style="2" customWidth="1"/>
    <col min="4055" max="4055" width="9.140625" style="2" customWidth="1"/>
    <col min="4056" max="4069" width="10.28515625" style="2" customWidth="1"/>
    <col min="4070" max="4070" width="9.140625" style="2" customWidth="1"/>
    <col min="4071" max="4088" width="10.28515625" style="2" customWidth="1"/>
    <col min="4089" max="4103" width="9" style="2"/>
    <col min="4104" max="4118" width="0" style="2" hidden="1" customWidth="1"/>
    <col min="4119" max="4307" width="9" style="2"/>
    <col min="4308" max="4308" width="6.85546875" style="2" customWidth="1"/>
    <col min="4309" max="4309" width="30.42578125" style="2" customWidth="1"/>
    <col min="4310" max="4310" width="10.28515625" style="2" customWidth="1"/>
    <col min="4311" max="4311" width="9.140625" style="2" customWidth="1"/>
    <col min="4312" max="4325" width="10.28515625" style="2" customWidth="1"/>
    <col min="4326" max="4326" width="9.140625" style="2" customWidth="1"/>
    <col min="4327" max="4344" width="10.28515625" style="2" customWidth="1"/>
    <col min="4345" max="4359" width="9" style="2"/>
    <col min="4360" max="4374" width="0" style="2" hidden="1" customWidth="1"/>
    <col min="4375" max="4563" width="9" style="2"/>
    <col min="4564" max="4564" width="6.85546875" style="2" customWidth="1"/>
    <col min="4565" max="4565" width="30.42578125" style="2" customWidth="1"/>
    <col min="4566" max="4566" width="10.28515625" style="2" customWidth="1"/>
    <col min="4567" max="4567" width="9.140625" style="2" customWidth="1"/>
    <col min="4568" max="4581" width="10.28515625" style="2" customWidth="1"/>
    <col min="4582" max="4582" width="9.140625" style="2" customWidth="1"/>
    <col min="4583" max="4600" width="10.28515625" style="2" customWidth="1"/>
    <col min="4601" max="4615" width="9" style="2"/>
    <col min="4616" max="4630" width="0" style="2" hidden="1" customWidth="1"/>
    <col min="4631" max="4819" width="9" style="2"/>
    <col min="4820" max="4820" width="6.85546875" style="2" customWidth="1"/>
    <col min="4821" max="4821" width="30.42578125" style="2" customWidth="1"/>
    <col min="4822" max="4822" width="10.28515625" style="2" customWidth="1"/>
    <col min="4823" max="4823" width="9.140625" style="2" customWidth="1"/>
    <col min="4824" max="4837" width="10.28515625" style="2" customWidth="1"/>
    <col min="4838" max="4838" width="9.140625" style="2" customWidth="1"/>
    <col min="4839" max="4856" width="10.28515625" style="2" customWidth="1"/>
    <col min="4857" max="4871" width="9" style="2"/>
    <col min="4872" max="4886" width="0" style="2" hidden="1" customWidth="1"/>
    <col min="4887" max="5075" width="9" style="2"/>
    <col min="5076" max="5076" width="6.85546875" style="2" customWidth="1"/>
    <col min="5077" max="5077" width="30.42578125" style="2" customWidth="1"/>
    <col min="5078" max="5078" width="10.28515625" style="2" customWidth="1"/>
    <col min="5079" max="5079" width="9.140625" style="2" customWidth="1"/>
    <col min="5080" max="5093" width="10.28515625" style="2" customWidth="1"/>
    <col min="5094" max="5094" width="9.140625" style="2" customWidth="1"/>
    <col min="5095" max="5112" width="10.28515625" style="2" customWidth="1"/>
    <col min="5113" max="5127" width="9" style="2"/>
    <col min="5128" max="5142" width="0" style="2" hidden="1" customWidth="1"/>
    <col min="5143" max="5331" width="9" style="2"/>
    <col min="5332" max="5332" width="6.85546875" style="2" customWidth="1"/>
    <col min="5333" max="5333" width="30.42578125" style="2" customWidth="1"/>
    <col min="5334" max="5334" width="10.28515625" style="2" customWidth="1"/>
    <col min="5335" max="5335" width="9.140625" style="2" customWidth="1"/>
    <col min="5336" max="5349" width="10.28515625" style="2" customWidth="1"/>
    <col min="5350" max="5350" width="9.140625" style="2" customWidth="1"/>
    <col min="5351" max="5368" width="10.28515625" style="2" customWidth="1"/>
    <col min="5369" max="5383" width="9" style="2"/>
    <col min="5384" max="5398" width="0" style="2" hidden="1" customWidth="1"/>
    <col min="5399" max="5587" width="9" style="2"/>
    <col min="5588" max="5588" width="6.85546875" style="2" customWidth="1"/>
    <col min="5589" max="5589" width="30.42578125" style="2" customWidth="1"/>
    <col min="5590" max="5590" width="10.28515625" style="2" customWidth="1"/>
    <col min="5591" max="5591" width="9.140625" style="2" customWidth="1"/>
    <col min="5592" max="5605" width="10.28515625" style="2" customWidth="1"/>
    <col min="5606" max="5606" width="9.140625" style="2" customWidth="1"/>
    <col min="5607" max="5624" width="10.28515625" style="2" customWidth="1"/>
    <col min="5625" max="5639" width="9" style="2"/>
    <col min="5640" max="5654" width="0" style="2" hidden="1" customWidth="1"/>
    <col min="5655" max="5843" width="9" style="2"/>
    <col min="5844" max="5844" width="6.85546875" style="2" customWidth="1"/>
    <col min="5845" max="5845" width="30.42578125" style="2" customWidth="1"/>
    <col min="5846" max="5846" width="10.28515625" style="2" customWidth="1"/>
    <col min="5847" max="5847" width="9.140625" style="2" customWidth="1"/>
    <col min="5848" max="5861" width="10.28515625" style="2" customWidth="1"/>
    <col min="5862" max="5862" width="9.140625" style="2" customWidth="1"/>
    <col min="5863" max="5880" width="10.28515625" style="2" customWidth="1"/>
    <col min="5881" max="5895" width="9" style="2"/>
    <col min="5896" max="5910" width="0" style="2" hidden="1" customWidth="1"/>
    <col min="5911" max="6099" width="9" style="2"/>
    <col min="6100" max="6100" width="6.85546875" style="2" customWidth="1"/>
    <col min="6101" max="6101" width="30.42578125" style="2" customWidth="1"/>
    <col min="6102" max="6102" width="10.28515625" style="2" customWidth="1"/>
    <col min="6103" max="6103" width="9.140625" style="2" customWidth="1"/>
    <col min="6104" max="6117" width="10.28515625" style="2" customWidth="1"/>
    <col min="6118" max="6118" width="9.140625" style="2" customWidth="1"/>
    <col min="6119" max="6136" width="10.28515625" style="2" customWidth="1"/>
    <col min="6137" max="6151" width="9" style="2"/>
    <col min="6152" max="6166" width="0" style="2" hidden="1" customWidth="1"/>
    <col min="6167" max="6355" width="9" style="2"/>
    <col min="6356" max="6356" width="6.85546875" style="2" customWidth="1"/>
    <col min="6357" max="6357" width="30.42578125" style="2" customWidth="1"/>
    <col min="6358" max="6358" width="10.28515625" style="2" customWidth="1"/>
    <col min="6359" max="6359" width="9.140625" style="2" customWidth="1"/>
    <col min="6360" max="6373" width="10.28515625" style="2" customWidth="1"/>
    <col min="6374" max="6374" width="9.140625" style="2" customWidth="1"/>
    <col min="6375" max="6392" width="10.28515625" style="2" customWidth="1"/>
    <col min="6393" max="6407" width="9" style="2"/>
    <col min="6408" max="6422" width="0" style="2" hidden="1" customWidth="1"/>
    <col min="6423" max="6611" width="9" style="2"/>
    <col min="6612" max="6612" width="6.85546875" style="2" customWidth="1"/>
    <col min="6613" max="6613" width="30.42578125" style="2" customWidth="1"/>
    <col min="6614" max="6614" width="10.28515625" style="2" customWidth="1"/>
    <col min="6615" max="6615" width="9.140625" style="2" customWidth="1"/>
    <col min="6616" max="6629" width="10.28515625" style="2" customWidth="1"/>
    <col min="6630" max="6630" width="9.140625" style="2" customWidth="1"/>
    <col min="6631" max="6648" width="10.28515625" style="2" customWidth="1"/>
    <col min="6649" max="6663" width="9" style="2"/>
    <col min="6664" max="6678" width="0" style="2" hidden="1" customWidth="1"/>
    <col min="6679" max="6867" width="9" style="2"/>
    <col min="6868" max="6868" width="6.85546875" style="2" customWidth="1"/>
    <col min="6869" max="6869" width="30.42578125" style="2" customWidth="1"/>
    <col min="6870" max="6870" width="10.28515625" style="2" customWidth="1"/>
    <col min="6871" max="6871" width="9.140625" style="2" customWidth="1"/>
    <col min="6872" max="6885" width="10.28515625" style="2" customWidth="1"/>
    <col min="6886" max="6886" width="9.140625" style="2" customWidth="1"/>
    <col min="6887" max="6904" width="10.28515625" style="2" customWidth="1"/>
    <col min="6905" max="6919" width="9" style="2"/>
    <col min="6920" max="6934" width="0" style="2" hidden="1" customWidth="1"/>
    <col min="6935" max="7123" width="9" style="2"/>
    <col min="7124" max="7124" width="6.85546875" style="2" customWidth="1"/>
    <col min="7125" max="7125" width="30.42578125" style="2" customWidth="1"/>
    <col min="7126" max="7126" width="10.28515625" style="2" customWidth="1"/>
    <col min="7127" max="7127" width="9.140625" style="2" customWidth="1"/>
    <col min="7128" max="7141" width="10.28515625" style="2" customWidth="1"/>
    <col min="7142" max="7142" width="9.140625" style="2" customWidth="1"/>
    <col min="7143" max="7160" width="10.28515625" style="2" customWidth="1"/>
    <col min="7161" max="7175" width="9" style="2"/>
    <col min="7176" max="7190" width="0" style="2" hidden="1" customWidth="1"/>
    <col min="7191" max="7379" width="9" style="2"/>
    <col min="7380" max="7380" width="6.85546875" style="2" customWidth="1"/>
    <col min="7381" max="7381" width="30.42578125" style="2" customWidth="1"/>
    <col min="7382" max="7382" width="10.28515625" style="2" customWidth="1"/>
    <col min="7383" max="7383" width="9.140625" style="2" customWidth="1"/>
    <col min="7384" max="7397" width="10.28515625" style="2" customWidth="1"/>
    <col min="7398" max="7398" width="9.140625" style="2" customWidth="1"/>
    <col min="7399" max="7416" width="10.28515625" style="2" customWidth="1"/>
    <col min="7417" max="7431" width="9" style="2"/>
    <col min="7432" max="7446" width="0" style="2" hidden="1" customWidth="1"/>
    <col min="7447" max="7635" width="9" style="2"/>
    <col min="7636" max="7636" width="6.85546875" style="2" customWidth="1"/>
    <col min="7637" max="7637" width="30.42578125" style="2" customWidth="1"/>
    <col min="7638" max="7638" width="10.28515625" style="2" customWidth="1"/>
    <col min="7639" max="7639" width="9.140625" style="2" customWidth="1"/>
    <col min="7640" max="7653" width="10.28515625" style="2" customWidth="1"/>
    <col min="7654" max="7654" width="9.140625" style="2" customWidth="1"/>
    <col min="7655" max="7672" width="10.28515625" style="2" customWidth="1"/>
    <col min="7673" max="7687" width="9" style="2"/>
    <col min="7688" max="7702" width="0" style="2" hidden="1" customWidth="1"/>
    <col min="7703" max="7891" width="9" style="2"/>
    <col min="7892" max="7892" width="6.85546875" style="2" customWidth="1"/>
    <col min="7893" max="7893" width="30.42578125" style="2" customWidth="1"/>
    <col min="7894" max="7894" width="10.28515625" style="2" customWidth="1"/>
    <col min="7895" max="7895" width="9.140625" style="2" customWidth="1"/>
    <col min="7896" max="7909" width="10.28515625" style="2" customWidth="1"/>
    <col min="7910" max="7910" width="9.140625" style="2" customWidth="1"/>
    <col min="7911" max="7928" width="10.28515625" style="2" customWidth="1"/>
    <col min="7929" max="7943" width="9" style="2"/>
    <col min="7944" max="7958" width="0" style="2" hidden="1" customWidth="1"/>
    <col min="7959" max="8147" width="9" style="2"/>
    <col min="8148" max="8148" width="6.85546875" style="2" customWidth="1"/>
    <col min="8149" max="8149" width="30.42578125" style="2" customWidth="1"/>
    <col min="8150" max="8150" width="10.28515625" style="2" customWidth="1"/>
    <col min="8151" max="8151" width="9.140625" style="2" customWidth="1"/>
    <col min="8152" max="8165" width="10.28515625" style="2" customWidth="1"/>
    <col min="8166" max="8166" width="9.140625" style="2" customWidth="1"/>
    <col min="8167" max="8184" width="10.28515625" style="2" customWidth="1"/>
    <col min="8185" max="8199" width="9" style="2"/>
    <col min="8200" max="8214" width="0" style="2" hidden="1" customWidth="1"/>
    <col min="8215" max="8403" width="9" style="2"/>
    <col min="8404" max="8404" width="6.85546875" style="2" customWidth="1"/>
    <col min="8405" max="8405" width="30.42578125" style="2" customWidth="1"/>
    <col min="8406" max="8406" width="10.28515625" style="2" customWidth="1"/>
    <col min="8407" max="8407" width="9.140625" style="2" customWidth="1"/>
    <col min="8408" max="8421" width="10.28515625" style="2" customWidth="1"/>
    <col min="8422" max="8422" width="9.140625" style="2" customWidth="1"/>
    <col min="8423" max="8440" width="10.28515625" style="2" customWidth="1"/>
    <col min="8441" max="8455" width="9" style="2"/>
    <col min="8456" max="8470" width="0" style="2" hidden="1" customWidth="1"/>
    <col min="8471" max="8659" width="9" style="2"/>
    <col min="8660" max="8660" width="6.85546875" style="2" customWidth="1"/>
    <col min="8661" max="8661" width="30.42578125" style="2" customWidth="1"/>
    <col min="8662" max="8662" width="10.28515625" style="2" customWidth="1"/>
    <col min="8663" max="8663" width="9.140625" style="2" customWidth="1"/>
    <col min="8664" max="8677" width="10.28515625" style="2" customWidth="1"/>
    <col min="8678" max="8678" width="9.140625" style="2" customWidth="1"/>
    <col min="8679" max="8696" width="10.28515625" style="2" customWidth="1"/>
    <col min="8697" max="8711" width="9" style="2"/>
    <col min="8712" max="8726" width="0" style="2" hidden="1" customWidth="1"/>
    <col min="8727" max="8915" width="9" style="2"/>
    <col min="8916" max="8916" width="6.85546875" style="2" customWidth="1"/>
    <col min="8917" max="8917" width="30.42578125" style="2" customWidth="1"/>
    <col min="8918" max="8918" width="10.28515625" style="2" customWidth="1"/>
    <col min="8919" max="8919" width="9.140625" style="2" customWidth="1"/>
    <col min="8920" max="8933" width="10.28515625" style="2" customWidth="1"/>
    <col min="8934" max="8934" width="9.140625" style="2" customWidth="1"/>
    <col min="8935" max="8952" width="10.28515625" style="2" customWidth="1"/>
    <col min="8953" max="8967" width="9" style="2"/>
    <col min="8968" max="8982" width="0" style="2" hidden="1" customWidth="1"/>
    <col min="8983" max="9171" width="9" style="2"/>
    <col min="9172" max="9172" width="6.85546875" style="2" customWidth="1"/>
    <col min="9173" max="9173" width="30.42578125" style="2" customWidth="1"/>
    <col min="9174" max="9174" width="10.28515625" style="2" customWidth="1"/>
    <col min="9175" max="9175" width="9.140625" style="2" customWidth="1"/>
    <col min="9176" max="9189" width="10.28515625" style="2" customWidth="1"/>
    <col min="9190" max="9190" width="9.140625" style="2" customWidth="1"/>
    <col min="9191" max="9208" width="10.28515625" style="2" customWidth="1"/>
    <col min="9209" max="9223" width="9" style="2"/>
    <col min="9224" max="9238" width="0" style="2" hidden="1" customWidth="1"/>
    <col min="9239" max="9427" width="9" style="2"/>
    <col min="9428" max="9428" width="6.85546875" style="2" customWidth="1"/>
    <col min="9429" max="9429" width="30.42578125" style="2" customWidth="1"/>
    <col min="9430" max="9430" width="10.28515625" style="2" customWidth="1"/>
    <col min="9431" max="9431" width="9.140625" style="2" customWidth="1"/>
    <col min="9432" max="9445" width="10.28515625" style="2" customWidth="1"/>
    <col min="9446" max="9446" width="9.140625" style="2" customWidth="1"/>
    <col min="9447" max="9464" width="10.28515625" style="2" customWidth="1"/>
    <col min="9465" max="9479" width="9" style="2"/>
    <col min="9480" max="9494" width="0" style="2" hidden="1" customWidth="1"/>
    <col min="9495" max="9683" width="9" style="2"/>
    <col min="9684" max="9684" width="6.85546875" style="2" customWidth="1"/>
    <col min="9685" max="9685" width="30.42578125" style="2" customWidth="1"/>
    <col min="9686" max="9686" width="10.28515625" style="2" customWidth="1"/>
    <col min="9687" max="9687" width="9.140625" style="2" customWidth="1"/>
    <col min="9688" max="9701" width="10.28515625" style="2" customWidth="1"/>
    <col min="9702" max="9702" width="9.140625" style="2" customWidth="1"/>
    <col min="9703" max="9720" width="10.28515625" style="2" customWidth="1"/>
    <col min="9721" max="9735" width="9" style="2"/>
    <col min="9736" max="9750" width="0" style="2" hidden="1" customWidth="1"/>
    <col min="9751" max="9939" width="9" style="2"/>
    <col min="9940" max="9940" width="6.85546875" style="2" customWidth="1"/>
    <col min="9941" max="9941" width="30.42578125" style="2" customWidth="1"/>
    <col min="9942" max="9942" width="10.28515625" style="2" customWidth="1"/>
    <col min="9943" max="9943" width="9.140625" style="2" customWidth="1"/>
    <col min="9944" max="9957" width="10.28515625" style="2" customWidth="1"/>
    <col min="9958" max="9958" width="9.140625" style="2" customWidth="1"/>
    <col min="9959" max="9976" width="10.28515625" style="2" customWidth="1"/>
    <col min="9977" max="9991" width="9" style="2"/>
    <col min="9992" max="10006" width="0" style="2" hidden="1" customWidth="1"/>
    <col min="10007" max="10195" width="9" style="2"/>
    <col min="10196" max="10196" width="6.85546875" style="2" customWidth="1"/>
    <col min="10197" max="10197" width="30.42578125" style="2" customWidth="1"/>
    <col min="10198" max="10198" width="10.28515625" style="2" customWidth="1"/>
    <col min="10199" max="10199" width="9.140625" style="2" customWidth="1"/>
    <col min="10200" max="10213" width="10.28515625" style="2" customWidth="1"/>
    <col min="10214" max="10214" width="9.140625" style="2" customWidth="1"/>
    <col min="10215" max="10232" width="10.28515625" style="2" customWidth="1"/>
    <col min="10233" max="10247" width="9" style="2"/>
    <col min="10248" max="10262" width="0" style="2" hidden="1" customWidth="1"/>
    <col min="10263" max="10451" width="9" style="2"/>
    <col min="10452" max="10452" width="6.85546875" style="2" customWidth="1"/>
    <col min="10453" max="10453" width="30.42578125" style="2" customWidth="1"/>
    <col min="10454" max="10454" width="10.28515625" style="2" customWidth="1"/>
    <col min="10455" max="10455" width="9.140625" style="2" customWidth="1"/>
    <col min="10456" max="10469" width="10.28515625" style="2" customWidth="1"/>
    <col min="10470" max="10470" width="9.140625" style="2" customWidth="1"/>
    <col min="10471" max="10488" width="10.28515625" style="2" customWidth="1"/>
    <col min="10489" max="10503" width="9" style="2"/>
    <col min="10504" max="10518" width="0" style="2" hidden="1" customWidth="1"/>
    <col min="10519" max="10707" width="9" style="2"/>
    <col min="10708" max="10708" width="6.85546875" style="2" customWidth="1"/>
    <col min="10709" max="10709" width="30.42578125" style="2" customWidth="1"/>
    <col min="10710" max="10710" width="10.28515625" style="2" customWidth="1"/>
    <col min="10711" max="10711" width="9.140625" style="2" customWidth="1"/>
    <col min="10712" max="10725" width="10.28515625" style="2" customWidth="1"/>
    <col min="10726" max="10726" width="9.140625" style="2" customWidth="1"/>
    <col min="10727" max="10744" width="10.28515625" style="2" customWidth="1"/>
    <col min="10745" max="10759" width="9" style="2"/>
    <col min="10760" max="10774" width="0" style="2" hidden="1" customWidth="1"/>
    <col min="10775" max="10963" width="9" style="2"/>
    <col min="10964" max="10964" width="6.85546875" style="2" customWidth="1"/>
    <col min="10965" max="10965" width="30.42578125" style="2" customWidth="1"/>
    <col min="10966" max="10966" width="10.28515625" style="2" customWidth="1"/>
    <col min="10967" max="10967" width="9.140625" style="2" customWidth="1"/>
    <col min="10968" max="10981" width="10.28515625" style="2" customWidth="1"/>
    <col min="10982" max="10982" width="9.140625" style="2" customWidth="1"/>
    <col min="10983" max="11000" width="10.28515625" style="2" customWidth="1"/>
    <col min="11001" max="11015" width="9" style="2"/>
    <col min="11016" max="11030" width="0" style="2" hidden="1" customWidth="1"/>
    <col min="11031" max="11219" width="9" style="2"/>
    <col min="11220" max="11220" width="6.85546875" style="2" customWidth="1"/>
    <col min="11221" max="11221" width="30.42578125" style="2" customWidth="1"/>
    <col min="11222" max="11222" width="10.28515625" style="2" customWidth="1"/>
    <col min="11223" max="11223" width="9.140625" style="2" customWidth="1"/>
    <col min="11224" max="11237" width="10.28515625" style="2" customWidth="1"/>
    <col min="11238" max="11238" width="9.140625" style="2" customWidth="1"/>
    <col min="11239" max="11256" width="10.28515625" style="2" customWidth="1"/>
    <col min="11257" max="11271" width="9" style="2"/>
    <col min="11272" max="11286" width="0" style="2" hidden="1" customWidth="1"/>
    <col min="11287" max="11475" width="9" style="2"/>
    <col min="11476" max="11476" width="6.85546875" style="2" customWidth="1"/>
    <col min="11477" max="11477" width="30.42578125" style="2" customWidth="1"/>
    <col min="11478" max="11478" width="10.28515625" style="2" customWidth="1"/>
    <col min="11479" max="11479" width="9.140625" style="2" customWidth="1"/>
    <col min="11480" max="11493" width="10.28515625" style="2" customWidth="1"/>
    <col min="11494" max="11494" width="9.140625" style="2" customWidth="1"/>
    <col min="11495" max="11512" width="10.28515625" style="2" customWidth="1"/>
    <col min="11513" max="11527" width="9" style="2"/>
    <col min="11528" max="11542" width="0" style="2" hidden="1" customWidth="1"/>
    <col min="11543" max="11731" width="9" style="2"/>
    <col min="11732" max="11732" width="6.85546875" style="2" customWidth="1"/>
    <col min="11733" max="11733" width="30.42578125" style="2" customWidth="1"/>
    <col min="11734" max="11734" width="10.28515625" style="2" customWidth="1"/>
    <col min="11735" max="11735" width="9.140625" style="2" customWidth="1"/>
    <col min="11736" max="11749" width="10.28515625" style="2" customWidth="1"/>
    <col min="11750" max="11750" width="9.140625" style="2" customWidth="1"/>
    <col min="11751" max="11768" width="10.28515625" style="2" customWidth="1"/>
    <col min="11769" max="11783" width="9" style="2"/>
    <col min="11784" max="11798" width="0" style="2" hidden="1" customWidth="1"/>
    <col min="11799" max="11987" width="9" style="2"/>
    <col min="11988" max="11988" width="6.85546875" style="2" customWidth="1"/>
    <col min="11989" max="11989" width="30.42578125" style="2" customWidth="1"/>
    <col min="11990" max="11990" width="10.28515625" style="2" customWidth="1"/>
    <col min="11991" max="11991" width="9.140625" style="2" customWidth="1"/>
    <col min="11992" max="12005" width="10.28515625" style="2" customWidth="1"/>
    <col min="12006" max="12006" width="9.140625" style="2" customWidth="1"/>
    <col min="12007" max="12024" width="10.28515625" style="2" customWidth="1"/>
    <col min="12025" max="12039" width="9" style="2"/>
    <col min="12040" max="12054" width="0" style="2" hidden="1" customWidth="1"/>
    <col min="12055" max="12243" width="9" style="2"/>
    <col min="12244" max="12244" width="6.85546875" style="2" customWidth="1"/>
    <col min="12245" max="12245" width="30.42578125" style="2" customWidth="1"/>
    <col min="12246" max="12246" width="10.28515625" style="2" customWidth="1"/>
    <col min="12247" max="12247" width="9.140625" style="2" customWidth="1"/>
    <col min="12248" max="12261" width="10.28515625" style="2" customWidth="1"/>
    <col min="12262" max="12262" width="9.140625" style="2" customWidth="1"/>
    <col min="12263" max="12280" width="10.28515625" style="2" customWidth="1"/>
    <col min="12281" max="12295" width="9" style="2"/>
    <col min="12296" max="12310" width="0" style="2" hidden="1" customWidth="1"/>
    <col min="12311" max="12499" width="9" style="2"/>
    <col min="12500" max="12500" width="6.85546875" style="2" customWidth="1"/>
    <col min="12501" max="12501" width="30.42578125" style="2" customWidth="1"/>
    <col min="12502" max="12502" width="10.28515625" style="2" customWidth="1"/>
    <col min="12503" max="12503" width="9.140625" style="2" customWidth="1"/>
    <col min="12504" max="12517" width="10.28515625" style="2" customWidth="1"/>
    <col min="12518" max="12518" width="9.140625" style="2" customWidth="1"/>
    <col min="12519" max="12536" width="10.28515625" style="2" customWidth="1"/>
    <col min="12537" max="12551" width="9" style="2"/>
    <col min="12552" max="12566" width="0" style="2" hidden="1" customWidth="1"/>
    <col min="12567" max="12755" width="9" style="2"/>
    <col min="12756" max="12756" width="6.85546875" style="2" customWidth="1"/>
    <col min="12757" max="12757" width="30.42578125" style="2" customWidth="1"/>
    <col min="12758" max="12758" width="10.28515625" style="2" customWidth="1"/>
    <col min="12759" max="12759" width="9.140625" style="2" customWidth="1"/>
    <col min="12760" max="12773" width="10.28515625" style="2" customWidth="1"/>
    <col min="12774" max="12774" width="9.140625" style="2" customWidth="1"/>
    <col min="12775" max="12792" width="10.28515625" style="2" customWidth="1"/>
    <col min="12793" max="12807" width="9" style="2"/>
    <col min="12808" max="12822" width="0" style="2" hidden="1" customWidth="1"/>
    <col min="12823" max="13011" width="9" style="2"/>
    <col min="13012" max="13012" width="6.85546875" style="2" customWidth="1"/>
    <col min="13013" max="13013" width="30.42578125" style="2" customWidth="1"/>
    <col min="13014" max="13014" width="10.28515625" style="2" customWidth="1"/>
    <col min="13015" max="13015" width="9.140625" style="2" customWidth="1"/>
    <col min="13016" max="13029" width="10.28515625" style="2" customWidth="1"/>
    <col min="13030" max="13030" width="9.140625" style="2" customWidth="1"/>
    <col min="13031" max="13048" width="10.28515625" style="2" customWidth="1"/>
    <col min="13049" max="13063" width="9" style="2"/>
    <col min="13064" max="13078" width="0" style="2" hidden="1" customWidth="1"/>
    <col min="13079" max="13267" width="9" style="2"/>
    <col min="13268" max="13268" width="6.85546875" style="2" customWidth="1"/>
    <col min="13269" max="13269" width="30.42578125" style="2" customWidth="1"/>
    <col min="13270" max="13270" width="10.28515625" style="2" customWidth="1"/>
    <col min="13271" max="13271" width="9.140625" style="2" customWidth="1"/>
    <col min="13272" max="13285" width="10.28515625" style="2" customWidth="1"/>
    <col min="13286" max="13286" width="9.140625" style="2" customWidth="1"/>
    <col min="13287" max="13304" width="10.28515625" style="2" customWidth="1"/>
    <col min="13305" max="13319" width="9" style="2"/>
    <col min="13320" max="13334" width="0" style="2" hidden="1" customWidth="1"/>
    <col min="13335" max="13523" width="9" style="2"/>
    <col min="13524" max="13524" width="6.85546875" style="2" customWidth="1"/>
    <col min="13525" max="13525" width="30.42578125" style="2" customWidth="1"/>
    <col min="13526" max="13526" width="10.28515625" style="2" customWidth="1"/>
    <col min="13527" max="13527" width="9.140625" style="2" customWidth="1"/>
    <col min="13528" max="13541" width="10.28515625" style="2" customWidth="1"/>
    <col min="13542" max="13542" width="9.140625" style="2" customWidth="1"/>
    <col min="13543" max="13560" width="10.28515625" style="2" customWidth="1"/>
    <col min="13561" max="13575" width="9" style="2"/>
    <col min="13576" max="13590" width="0" style="2" hidden="1" customWidth="1"/>
    <col min="13591" max="13779" width="9" style="2"/>
    <col min="13780" max="13780" width="6.85546875" style="2" customWidth="1"/>
    <col min="13781" max="13781" width="30.42578125" style="2" customWidth="1"/>
    <col min="13782" max="13782" width="10.28515625" style="2" customWidth="1"/>
    <col min="13783" max="13783" width="9.140625" style="2" customWidth="1"/>
    <col min="13784" max="13797" width="10.28515625" style="2" customWidth="1"/>
    <col min="13798" max="13798" width="9.140625" style="2" customWidth="1"/>
    <col min="13799" max="13816" width="10.28515625" style="2" customWidth="1"/>
    <col min="13817" max="13831" width="9" style="2"/>
    <col min="13832" max="13846" width="0" style="2" hidden="1" customWidth="1"/>
    <col min="13847" max="14035" width="9" style="2"/>
    <col min="14036" max="14036" width="6.85546875" style="2" customWidth="1"/>
    <col min="14037" max="14037" width="30.42578125" style="2" customWidth="1"/>
    <col min="14038" max="14038" width="10.28515625" style="2" customWidth="1"/>
    <col min="14039" max="14039" width="9.140625" style="2" customWidth="1"/>
    <col min="14040" max="14053" width="10.28515625" style="2" customWidth="1"/>
    <col min="14054" max="14054" width="9.140625" style="2" customWidth="1"/>
    <col min="14055" max="14072" width="10.28515625" style="2" customWidth="1"/>
    <col min="14073" max="14087" width="9" style="2"/>
    <col min="14088" max="14102" width="0" style="2" hidden="1" customWidth="1"/>
    <col min="14103" max="14291" width="9" style="2"/>
    <col min="14292" max="14292" width="6.85546875" style="2" customWidth="1"/>
    <col min="14293" max="14293" width="30.42578125" style="2" customWidth="1"/>
    <col min="14294" max="14294" width="10.28515625" style="2" customWidth="1"/>
    <col min="14295" max="14295" width="9.140625" style="2" customWidth="1"/>
    <col min="14296" max="14309" width="10.28515625" style="2" customWidth="1"/>
    <col min="14310" max="14310" width="9.140625" style="2" customWidth="1"/>
    <col min="14311" max="14328" width="10.28515625" style="2" customWidth="1"/>
    <col min="14329" max="14343" width="9" style="2"/>
    <col min="14344" max="14358" width="0" style="2" hidden="1" customWidth="1"/>
    <col min="14359" max="14547" width="9" style="2"/>
    <col min="14548" max="14548" width="6.85546875" style="2" customWidth="1"/>
    <col min="14549" max="14549" width="30.42578125" style="2" customWidth="1"/>
    <col min="14550" max="14550" width="10.28515625" style="2" customWidth="1"/>
    <col min="14551" max="14551" width="9.140625" style="2" customWidth="1"/>
    <col min="14552" max="14565" width="10.28515625" style="2" customWidth="1"/>
    <col min="14566" max="14566" width="9.140625" style="2" customWidth="1"/>
    <col min="14567" max="14584" width="10.28515625" style="2" customWidth="1"/>
    <col min="14585" max="14599" width="9" style="2"/>
    <col min="14600" max="14614" width="0" style="2" hidden="1" customWidth="1"/>
    <col min="14615" max="14803" width="9" style="2"/>
    <col min="14804" max="14804" width="6.85546875" style="2" customWidth="1"/>
    <col min="14805" max="14805" width="30.42578125" style="2" customWidth="1"/>
    <col min="14806" max="14806" width="10.28515625" style="2" customWidth="1"/>
    <col min="14807" max="14807" width="9.140625" style="2" customWidth="1"/>
    <col min="14808" max="14821" width="10.28515625" style="2" customWidth="1"/>
    <col min="14822" max="14822" width="9.140625" style="2" customWidth="1"/>
    <col min="14823" max="14840" width="10.28515625" style="2" customWidth="1"/>
    <col min="14841" max="14855" width="9" style="2"/>
    <col min="14856" max="14870" width="0" style="2" hidden="1" customWidth="1"/>
    <col min="14871" max="15059" width="9" style="2"/>
    <col min="15060" max="15060" width="6.85546875" style="2" customWidth="1"/>
    <col min="15061" max="15061" width="30.42578125" style="2" customWidth="1"/>
    <col min="15062" max="15062" width="10.28515625" style="2" customWidth="1"/>
    <col min="15063" max="15063" width="9.140625" style="2" customWidth="1"/>
    <col min="15064" max="15077" width="10.28515625" style="2" customWidth="1"/>
    <col min="15078" max="15078" width="9.140625" style="2" customWidth="1"/>
    <col min="15079" max="15096" width="10.28515625" style="2" customWidth="1"/>
    <col min="15097" max="15111" width="9" style="2"/>
    <col min="15112" max="15126" width="0" style="2" hidden="1" customWidth="1"/>
    <col min="15127" max="15315" width="9" style="2"/>
    <col min="15316" max="15316" width="6.85546875" style="2" customWidth="1"/>
    <col min="15317" max="15317" width="30.42578125" style="2" customWidth="1"/>
    <col min="15318" max="15318" width="10.28515625" style="2" customWidth="1"/>
    <col min="15319" max="15319" width="9.140625" style="2" customWidth="1"/>
    <col min="15320" max="15333" width="10.28515625" style="2" customWidth="1"/>
    <col min="15334" max="15334" width="9.140625" style="2" customWidth="1"/>
    <col min="15335" max="15352" width="10.28515625" style="2" customWidth="1"/>
    <col min="15353" max="15367" width="9" style="2"/>
    <col min="15368" max="15382" width="0" style="2" hidden="1" customWidth="1"/>
    <col min="15383" max="15571" width="9" style="2"/>
    <col min="15572" max="15572" width="6.85546875" style="2" customWidth="1"/>
    <col min="15573" max="15573" width="30.42578125" style="2" customWidth="1"/>
    <col min="15574" max="15574" width="10.28515625" style="2" customWidth="1"/>
    <col min="15575" max="15575" width="9.140625" style="2" customWidth="1"/>
    <col min="15576" max="15589" width="10.28515625" style="2" customWidth="1"/>
    <col min="15590" max="15590" width="9.140625" style="2" customWidth="1"/>
    <col min="15591" max="15608" width="10.28515625" style="2" customWidth="1"/>
    <col min="15609" max="15623" width="9" style="2"/>
    <col min="15624" max="15638" width="0" style="2" hidden="1" customWidth="1"/>
    <col min="15639" max="15827" width="9" style="2"/>
    <col min="15828" max="15828" width="6.85546875" style="2" customWidth="1"/>
    <col min="15829" max="15829" width="30.42578125" style="2" customWidth="1"/>
    <col min="15830" max="15830" width="10.28515625" style="2" customWidth="1"/>
    <col min="15831" max="15831" width="9.140625" style="2" customWidth="1"/>
    <col min="15832" max="15845" width="10.28515625" style="2" customWidth="1"/>
    <col min="15846" max="15846" width="9.140625" style="2" customWidth="1"/>
    <col min="15847" max="15864" width="10.28515625" style="2" customWidth="1"/>
    <col min="15865" max="15879" width="9" style="2"/>
    <col min="15880" max="15894" width="0" style="2" hidden="1" customWidth="1"/>
    <col min="15895" max="16083" width="9" style="2"/>
    <col min="16084" max="16084" width="6.85546875" style="2" customWidth="1"/>
    <col min="16085" max="16085" width="30.42578125" style="2" customWidth="1"/>
    <col min="16086" max="16086" width="10.28515625" style="2" customWidth="1"/>
    <col min="16087" max="16087" width="9.140625" style="2" customWidth="1"/>
    <col min="16088" max="16101" width="10.28515625" style="2" customWidth="1"/>
    <col min="16102" max="16102" width="9.140625" style="2" customWidth="1"/>
    <col min="16103" max="16120" width="10.28515625" style="2" customWidth="1"/>
    <col min="16121" max="16135" width="9" style="2"/>
    <col min="16136" max="16150" width="0" style="2" hidden="1" customWidth="1"/>
    <col min="16151" max="16384" width="9" style="2"/>
  </cols>
  <sheetData>
    <row r="1" spans="1:32" ht="18.75" x14ac:dyDescent="0.25">
      <c r="A1" s="1" t="s">
        <v>0</v>
      </c>
      <c r="F1" s="3"/>
      <c r="Q1" s="2" t="s">
        <v>1</v>
      </c>
    </row>
    <row r="2" spans="1:32" x14ac:dyDescent="0.2">
      <c r="A2" s="4"/>
      <c r="B2" s="5"/>
    </row>
    <row r="3" spans="1:32" ht="18.75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3.5" thickBot="1" x14ac:dyDescent="0.25">
      <c r="B4" s="5"/>
      <c r="F4" s="6"/>
    </row>
    <row r="5" spans="1:32" s="3" customFormat="1" ht="15.75" x14ac:dyDescent="0.25">
      <c r="A5" s="52" t="s">
        <v>3</v>
      </c>
      <c r="B5" s="54" t="s">
        <v>4</v>
      </c>
      <c r="C5" s="48" t="s">
        <v>5</v>
      </c>
      <c r="D5" s="49"/>
      <c r="E5" s="49"/>
      <c r="F5" s="49"/>
      <c r="G5" s="50"/>
      <c r="H5" s="48" t="s">
        <v>6</v>
      </c>
      <c r="I5" s="49"/>
      <c r="J5" s="49"/>
      <c r="K5" s="49"/>
      <c r="L5" s="50"/>
      <c r="M5" s="48" t="s">
        <v>7</v>
      </c>
      <c r="N5" s="49"/>
      <c r="O5" s="49"/>
      <c r="P5" s="49"/>
      <c r="Q5" s="50"/>
      <c r="R5" s="48" t="s">
        <v>8</v>
      </c>
      <c r="S5" s="49"/>
      <c r="T5" s="49"/>
      <c r="U5" s="49"/>
      <c r="V5" s="50"/>
      <c r="W5" s="48" t="s">
        <v>9</v>
      </c>
      <c r="X5" s="49"/>
      <c r="Y5" s="49"/>
      <c r="Z5" s="49"/>
      <c r="AA5" s="50"/>
      <c r="AB5" s="48" t="s">
        <v>10</v>
      </c>
      <c r="AC5" s="49"/>
      <c r="AD5" s="49"/>
      <c r="AE5" s="49"/>
      <c r="AF5" s="50"/>
    </row>
    <row r="6" spans="1:32" s="3" customFormat="1" ht="16.5" thickBot="1" x14ac:dyDescent="0.3">
      <c r="A6" s="53"/>
      <c r="B6" s="55"/>
      <c r="C6" s="7" t="s">
        <v>11</v>
      </c>
      <c r="D6" s="8" t="s">
        <v>12</v>
      </c>
      <c r="E6" s="8" t="s">
        <v>13</v>
      </c>
      <c r="F6" s="8" t="s">
        <v>14</v>
      </c>
      <c r="G6" s="9" t="s">
        <v>15</v>
      </c>
      <c r="H6" s="7" t="s">
        <v>11</v>
      </c>
      <c r="I6" s="8" t="s">
        <v>12</v>
      </c>
      <c r="J6" s="8" t="s">
        <v>13</v>
      </c>
      <c r="K6" s="8" t="s">
        <v>14</v>
      </c>
      <c r="L6" s="9" t="s">
        <v>15</v>
      </c>
      <c r="M6" s="7" t="s">
        <v>11</v>
      </c>
      <c r="N6" s="8" t="s">
        <v>12</v>
      </c>
      <c r="O6" s="8" t="s">
        <v>13</v>
      </c>
      <c r="P6" s="8" t="s">
        <v>14</v>
      </c>
      <c r="Q6" s="9" t="s">
        <v>15</v>
      </c>
      <c r="R6" s="7" t="s">
        <v>11</v>
      </c>
      <c r="S6" s="8" t="s">
        <v>12</v>
      </c>
      <c r="T6" s="8" t="s">
        <v>13</v>
      </c>
      <c r="U6" s="8" t="s">
        <v>14</v>
      </c>
      <c r="V6" s="9" t="s">
        <v>15</v>
      </c>
      <c r="W6" s="7" t="s">
        <v>11</v>
      </c>
      <c r="X6" s="8" t="s">
        <v>12</v>
      </c>
      <c r="Y6" s="8" t="s">
        <v>13</v>
      </c>
      <c r="Z6" s="8" t="s">
        <v>14</v>
      </c>
      <c r="AA6" s="9" t="s">
        <v>15</v>
      </c>
      <c r="AB6" s="7" t="s">
        <v>11</v>
      </c>
      <c r="AC6" s="8" t="s">
        <v>12</v>
      </c>
      <c r="AD6" s="8" t="s">
        <v>13</v>
      </c>
      <c r="AE6" s="8" t="s">
        <v>14</v>
      </c>
      <c r="AF6" s="9" t="s">
        <v>15</v>
      </c>
    </row>
    <row r="7" spans="1:32" ht="13.5" thickBot="1" x14ac:dyDescent="0.25">
      <c r="A7" s="10">
        <v>1</v>
      </c>
      <c r="B7" s="11">
        <v>2</v>
      </c>
      <c r="C7" s="10">
        <v>48</v>
      </c>
      <c r="D7" s="12">
        <v>49</v>
      </c>
      <c r="E7" s="12">
        <v>50</v>
      </c>
      <c r="F7" s="12">
        <v>51</v>
      </c>
      <c r="G7" s="13">
        <v>52</v>
      </c>
      <c r="H7" s="10">
        <v>53</v>
      </c>
      <c r="I7" s="12">
        <v>54</v>
      </c>
      <c r="J7" s="12">
        <v>55</v>
      </c>
      <c r="K7" s="12">
        <v>56</v>
      </c>
      <c r="L7" s="13">
        <v>57</v>
      </c>
      <c r="M7" s="10">
        <v>58</v>
      </c>
      <c r="N7" s="12">
        <v>59</v>
      </c>
      <c r="O7" s="12">
        <v>60</v>
      </c>
      <c r="P7" s="12">
        <v>61</v>
      </c>
      <c r="Q7" s="13">
        <v>62</v>
      </c>
      <c r="R7" s="10">
        <v>63</v>
      </c>
      <c r="S7" s="12">
        <v>64</v>
      </c>
      <c r="T7" s="12">
        <v>65</v>
      </c>
      <c r="U7" s="12">
        <v>66</v>
      </c>
      <c r="V7" s="13">
        <v>67</v>
      </c>
      <c r="W7" s="10">
        <v>53</v>
      </c>
      <c r="X7" s="12">
        <v>54</v>
      </c>
      <c r="Y7" s="12">
        <v>55</v>
      </c>
      <c r="Z7" s="12">
        <v>56</v>
      </c>
      <c r="AA7" s="13">
        <v>57</v>
      </c>
      <c r="AB7" s="10">
        <v>58</v>
      </c>
      <c r="AC7" s="12">
        <v>59</v>
      </c>
      <c r="AD7" s="12">
        <v>60</v>
      </c>
      <c r="AE7" s="12">
        <v>61</v>
      </c>
      <c r="AF7" s="13">
        <v>62</v>
      </c>
    </row>
    <row r="8" spans="1:32" s="3" customFormat="1" ht="31.5" x14ac:dyDescent="0.25">
      <c r="A8" s="14" t="s">
        <v>16</v>
      </c>
      <c r="B8" s="15" t="s">
        <v>17</v>
      </c>
      <c r="C8" s="16">
        <f>C18+C20+C21</f>
        <v>37990</v>
      </c>
      <c r="D8" s="17">
        <f>D14+D15+D16+D17</f>
        <v>19090</v>
      </c>
      <c r="E8" s="17">
        <f>E9+E14+E15+E16+E17</f>
        <v>300</v>
      </c>
      <c r="F8" s="17">
        <f>F9+F14+F15+F16+F17</f>
        <v>37990</v>
      </c>
      <c r="G8" s="18">
        <f>G9+G14+G15+G16+G17</f>
        <v>17506.45568130197</v>
      </c>
      <c r="H8" s="16">
        <f>H18+H20+H21</f>
        <v>19762.37</v>
      </c>
      <c r="I8" s="17">
        <f>I14+I15+I16+I17</f>
        <v>9930.65</v>
      </c>
      <c r="J8" s="17">
        <f>J9+J14+J15+J16+J17</f>
        <v>156</v>
      </c>
      <c r="K8" s="17">
        <f>K9+K14+K15+K16+K17</f>
        <v>19762.37</v>
      </c>
      <c r="L8" s="18">
        <f>L9+L14+L15+L16+L17</f>
        <v>9107.06524081315</v>
      </c>
      <c r="M8" s="16">
        <f>M18+M20+M21</f>
        <v>18227.63</v>
      </c>
      <c r="N8" s="17">
        <f>N14+N15+N16+N17</f>
        <v>9159.35</v>
      </c>
      <c r="O8" s="17">
        <f>O9+O14+O15+O16+O17</f>
        <v>144</v>
      </c>
      <c r="P8" s="17">
        <f>P9+P14+P15+P16+P17</f>
        <v>18227.63</v>
      </c>
      <c r="Q8" s="18">
        <f>Q9+Q14+Q15+Q16+Q17</f>
        <v>8402.6049061000012</v>
      </c>
      <c r="R8" s="16">
        <f>R18+R20+R21</f>
        <v>0</v>
      </c>
      <c r="S8" s="17">
        <f>S14+S15+S16+S17</f>
        <v>0</v>
      </c>
      <c r="T8" s="17">
        <f>T9+T14+T15+T16+T17</f>
        <v>0</v>
      </c>
      <c r="U8" s="17">
        <f>U9+U14+U15+U16+U17</f>
        <v>0</v>
      </c>
      <c r="V8" s="18">
        <f>V9+V14+V15+V16+V17</f>
        <v>0</v>
      </c>
      <c r="W8" s="16">
        <f>W18+W20+W21</f>
        <v>0</v>
      </c>
      <c r="X8" s="17">
        <f>X14+X15+X16+X17</f>
        <v>0</v>
      </c>
      <c r="Y8" s="17">
        <f>Y9+Y14+Y15+Y16+Y17</f>
        <v>0</v>
      </c>
      <c r="Z8" s="17">
        <f>Z9+Z14+Z15+Z16+Z17</f>
        <v>0</v>
      </c>
      <c r="AA8" s="18">
        <f>AA9+AA14+AA15+AA16+AA17</f>
        <v>0</v>
      </c>
      <c r="AB8" s="16">
        <f>AB18+AB20+AB21</f>
        <v>0</v>
      </c>
      <c r="AC8" s="17">
        <f>AC14+AC15+AC16+AC17</f>
        <v>0</v>
      </c>
      <c r="AD8" s="17">
        <f>AD9+AD14+AD15+AD16+AD17</f>
        <v>0</v>
      </c>
      <c r="AE8" s="17">
        <f>AE9+AE14+AE15+AE16+AE17</f>
        <v>0</v>
      </c>
      <c r="AF8" s="18">
        <f>AF9+AF14+AF15+AF16+AF17</f>
        <v>0</v>
      </c>
    </row>
    <row r="9" spans="1:32" s="3" customFormat="1" ht="15.75" x14ac:dyDescent="0.25">
      <c r="A9" s="19" t="s">
        <v>18</v>
      </c>
      <c r="B9" s="20" t="s">
        <v>19</v>
      </c>
      <c r="C9" s="21" t="s">
        <v>20</v>
      </c>
      <c r="D9" s="22" t="s">
        <v>20</v>
      </c>
      <c r="E9" s="23">
        <f>E11</f>
        <v>0</v>
      </c>
      <c r="F9" s="23">
        <f>F11+F12</f>
        <v>19390</v>
      </c>
      <c r="G9" s="24">
        <f>G11+G12+G13</f>
        <v>17506.45568130197</v>
      </c>
      <c r="H9" s="21" t="s">
        <v>20</v>
      </c>
      <c r="I9" s="22" t="s">
        <v>20</v>
      </c>
      <c r="J9" s="23">
        <f>J11</f>
        <v>0</v>
      </c>
      <c r="K9" s="23">
        <f>K11+K12</f>
        <v>10086.65</v>
      </c>
      <c r="L9" s="24">
        <f>L11+L12+L13</f>
        <v>9107.06524081315</v>
      </c>
      <c r="M9" s="21" t="s">
        <v>20</v>
      </c>
      <c r="N9" s="22" t="s">
        <v>20</v>
      </c>
      <c r="O9" s="23">
        <f>O11</f>
        <v>0</v>
      </c>
      <c r="P9" s="23">
        <f>P11+P12</f>
        <v>9303.35</v>
      </c>
      <c r="Q9" s="24">
        <f>Q11+Q12+Q13</f>
        <v>8402.6049061000012</v>
      </c>
      <c r="R9" s="21" t="s">
        <v>20</v>
      </c>
      <c r="S9" s="22" t="s">
        <v>20</v>
      </c>
      <c r="T9" s="23">
        <f>T11</f>
        <v>0</v>
      </c>
      <c r="U9" s="23">
        <f>U11+U12</f>
        <v>0</v>
      </c>
      <c r="V9" s="24">
        <f>V11+V12+V13</f>
        <v>0</v>
      </c>
      <c r="W9" s="21" t="s">
        <v>20</v>
      </c>
      <c r="X9" s="22" t="s">
        <v>20</v>
      </c>
      <c r="Y9" s="23">
        <f>Y11</f>
        <v>0</v>
      </c>
      <c r="Z9" s="23">
        <f>Z11+Z12</f>
        <v>0</v>
      </c>
      <c r="AA9" s="24">
        <f>AA11+AA12+AA13</f>
        <v>0</v>
      </c>
      <c r="AB9" s="21" t="s">
        <v>20</v>
      </c>
      <c r="AC9" s="22" t="s">
        <v>20</v>
      </c>
      <c r="AD9" s="23">
        <f>AD11</f>
        <v>0</v>
      </c>
      <c r="AE9" s="23">
        <f>AE11+AE12</f>
        <v>0</v>
      </c>
      <c r="AF9" s="24">
        <f>AF11+AF12+AF13</f>
        <v>0</v>
      </c>
    </row>
    <row r="10" spans="1:32" s="3" customFormat="1" ht="15.75" x14ac:dyDescent="0.25">
      <c r="A10" s="19"/>
      <c r="B10" s="20" t="s">
        <v>21</v>
      </c>
      <c r="C10" s="21" t="s">
        <v>20</v>
      </c>
      <c r="D10" s="25" t="s">
        <v>20</v>
      </c>
      <c r="E10" s="25" t="s">
        <v>20</v>
      </c>
      <c r="F10" s="25" t="s">
        <v>20</v>
      </c>
      <c r="G10" s="26" t="s">
        <v>20</v>
      </c>
      <c r="H10" s="21" t="s">
        <v>20</v>
      </c>
      <c r="I10" s="25" t="s">
        <v>20</v>
      </c>
      <c r="J10" s="25" t="s">
        <v>20</v>
      </c>
      <c r="K10" s="25" t="s">
        <v>20</v>
      </c>
      <c r="L10" s="26" t="s">
        <v>20</v>
      </c>
      <c r="M10" s="21" t="s">
        <v>20</v>
      </c>
      <c r="N10" s="25" t="s">
        <v>20</v>
      </c>
      <c r="O10" s="25" t="s">
        <v>20</v>
      </c>
      <c r="P10" s="25" t="s">
        <v>20</v>
      </c>
      <c r="Q10" s="26" t="s">
        <v>20</v>
      </c>
      <c r="R10" s="21" t="s">
        <v>20</v>
      </c>
      <c r="S10" s="25" t="s">
        <v>20</v>
      </c>
      <c r="T10" s="25" t="s">
        <v>20</v>
      </c>
      <c r="U10" s="25" t="s">
        <v>20</v>
      </c>
      <c r="V10" s="26" t="s">
        <v>20</v>
      </c>
      <c r="W10" s="21" t="s">
        <v>20</v>
      </c>
      <c r="X10" s="25" t="s">
        <v>20</v>
      </c>
      <c r="Y10" s="25" t="s">
        <v>20</v>
      </c>
      <c r="Z10" s="25" t="s">
        <v>20</v>
      </c>
      <c r="AA10" s="26" t="s">
        <v>20</v>
      </c>
      <c r="AB10" s="21" t="s">
        <v>20</v>
      </c>
      <c r="AC10" s="25" t="s">
        <v>20</v>
      </c>
      <c r="AD10" s="25" t="s">
        <v>20</v>
      </c>
      <c r="AE10" s="25" t="s">
        <v>20</v>
      </c>
      <c r="AF10" s="26" t="s">
        <v>20</v>
      </c>
    </row>
    <row r="11" spans="1:32" s="3" customFormat="1" ht="15.75" x14ac:dyDescent="0.25">
      <c r="A11" s="19" t="s">
        <v>22</v>
      </c>
      <c r="B11" s="20" t="s">
        <v>12</v>
      </c>
      <c r="C11" s="21" t="s">
        <v>20</v>
      </c>
      <c r="D11" s="27" t="s">
        <v>20</v>
      </c>
      <c r="E11" s="28"/>
      <c r="F11" s="29">
        <f>D8-D18-D20-D21-E11-G11</f>
        <v>19090</v>
      </c>
      <c r="G11" s="30"/>
      <c r="H11" s="21" t="s">
        <v>20</v>
      </c>
      <c r="I11" s="27" t="s">
        <v>20</v>
      </c>
      <c r="J11" s="28"/>
      <c r="K11" s="29">
        <f>I8-I18-I20-I21-J11-L11</f>
        <v>9930.65</v>
      </c>
      <c r="L11" s="30"/>
      <c r="M11" s="21" t="s">
        <v>20</v>
      </c>
      <c r="N11" s="27" t="s">
        <v>20</v>
      </c>
      <c r="O11" s="28"/>
      <c r="P11" s="29">
        <f>N8-N18-N20-N21-O11-Q11</f>
        <v>9159.35</v>
      </c>
      <c r="Q11" s="30"/>
      <c r="R11" s="21" t="s">
        <v>20</v>
      </c>
      <c r="S11" s="27" t="s">
        <v>20</v>
      </c>
      <c r="T11" s="28"/>
      <c r="U11" s="29">
        <f>S8-S18-S20-S21-T11-V11</f>
        <v>0</v>
      </c>
      <c r="V11" s="30"/>
      <c r="W11" s="21" t="s">
        <v>20</v>
      </c>
      <c r="X11" s="27" t="s">
        <v>20</v>
      </c>
      <c r="Y11" s="28"/>
      <c r="Z11" s="29">
        <f>X8-X18-X20-X21-Y11-AA11</f>
        <v>0</v>
      </c>
      <c r="AA11" s="30"/>
      <c r="AB11" s="21" t="s">
        <v>20</v>
      </c>
      <c r="AC11" s="27" t="s">
        <v>20</v>
      </c>
      <c r="AD11" s="28"/>
      <c r="AE11" s="29">
        <f>AC8-AC18-AC20-AC21-AD11-AF11</f>
        <v>0</v>
      </c>
      <c r="AF11" s="30"/>
    </row>
    <row r="12" spans="1:32" s="3" customFormat="1" ht="15.75" x14ac:dyDescent="0.25">
      <c r="A12" s="19" t="s">
        <v>23</v>
      </c>
      <c r="B12" s="20" t="s">
        <v>13</v>
      </c>
      <c r="C12" s="21" t="s">
        <v>20</v>
      </c>
      <c r="D12" s="27" t="s">
        <v>20</v>
      </c>
      <c r="E12" s="27" t="s">
        <v>20</v>
      </c>
      <c r="F12" s="29">
        <f>E8-E18-E20-E21-G12</f>
        <v>300</v>
      </c>
      <c r="G12" s="30"/>
      <c r="H12" s="21" t="s">
        <v>20</v>
      </c>
      <c r="I12" s="27" t="s">
        <v>20</v>
      </c>
      <c r="J12" s="27" t="s">
        <v>20</v>
      </c>
      <c r="K12" s="29">
        <f>J8-J18-J20-J21-L12</f>
        <v>156</v>
      </c>
      <c r="L12" s="30"/>
      <c r="M12" s="21" t="s">
        <v>20</v>
      </c>
      <c r="N12" s="27" t="s">
        <v>20</v>
      </c>
      <c r="O12" s="27" t="s">
        <v>20</v>
      </c>
      <c r="P12" s="29">
        <f>O8-O18-O20-O21-Q12</f>
        <v>144</v>
      </c>
      <c r="Q12" s="30"/>
      <c r="R12" s="21" t="s">
        <v>20</v>
      </c>
      <c r="S12" s="27" t="s">
        <v>20</v>
      </c>
      <c r="T12" s="27" t="s">
        <v>20</v>
      </c>
      <c r="U12" s="29">
        <f>T8-T18-T20-T21-V12</f>
        <v>0</v>
      </c>
      <c r="V12" s="30"/>
      <c r="W12" s="21" t="s">
        <v>20</v>
      </c>
      <c r="X12" s="27" t="s">
        <v>20</v>
      </c>
      <c r="Y12" s="27" t="s">
        <v>20</v>
      </c>
      <c r="Z12" s="29">
        <f>Y8-Y18-Y20-Y21-AA12</f>
        <v>0</v>
      </c>
      <c r="AA12" s="30"/>
      <c r="AB12" s="21" t="s">
        <v>20</v>
      </c>
      <c r="AC12" s="27" t="s">
        <v>20</v>
      </c>
      <c r="AD12" s="27" t="s">
        <v>20</v>
      </c>
      <c r="AE12" s="29">
        <f>AD8-AD18-AD20-AD21-AF12</f>
        <v>0</v>
      </c>
      <c r="AF12" s="30"/>
    </row>
    <row r="13" spans="1:32" s="3" customFormat="1" ht="15.75" x14ac:dyDescent="0.25">
      <c r="A13" s="19" t="s">
        <v>24</v>
      </c>
      <c r="B13" s="20" t="s">
        <v>14</v>
      </c>
      <c r="C13" s="21" t="s">
        <v>20</v>
      </c>
      <c r="D13" s="27" t="s">
        <v>20</v>
      </c>
      <c r="E13" s="27" t="s">
        <v>20</v>
      </c>
      <c r="F13" s="27" t="s">
        <v>20</v>
      </c>
      <c r="G13" s="31">
        <f>F8-F18-F20-F21</f>
        <v>17506.45568130197</v>
      </c>
      <c r="H13" s="21" t="s">
        <v>20</v>
      </c>
      <c r="I13" s="27" t="s">
        <v>20</v>
      </c>
      <c r="J13" s="27" t="s">
        <v>20</v>
      </c>
      <c r="K13" s="27" t="s">
        <v>20</v>
      </c>
      <c r="L13" s="31">
        <f>K8-K18-K20-K21</f>
        <v>9107.06524081315</v>
      </c>
      <c r="M13" s="21" t="s">
        <v>20</v>
      </c>
      <c r="N13" s="27" t="s">
        <v>20</v>
      </c>
      <c r="O13" s="27" t="s">
        <v>20</v>
      </c>
      <c r="P13" s="27" t="s">
        <v>20</v>
      </c>
      <c r="Q13" s="31">
        <f>P8-P18-P20-P21</f>
        <v>8402.6049061000012</v>
      </c>
      <c r="R13" s="21" t="s">
        <v>20</v>
      </c>
      <c r="S13" s="27" t="s">
        <v>20</v>
      </c>
      <c r="T13" s="27" t="s">
        <v>20</v>
      </c>
      <c r="U13" s="27" t="s">
        <v>20</v>
      </c>
      <c r="V13" s="31">
        <f>U8-U18-U20-U21</f>
        <v>0</v>
      </c>
      <c r="W13" s="21" t="s">
        <v>20</v>
      </c>
      <c r="X13" s="27" t="s">
        <v>20</v>
      </c>
      <c r="Y13" s="27" t="s">
        <v>20</v>
      </c>
      <c r="Z13" s="27" t="s">
        <v>20</v>
      </c>
      <c r="AA13" s="31">
        <f>Z8-Z18-Z20-Z21</f>
        <v>0</v>
      </c>
      <c r="AB13" s="21" t="s">
        <v>20</v>
      </c>
      <c r="AC13" s="27" t="s">
        <v>20</v>
      </c>
      <c r="AD13" s="27" t="s">
        <v>20</v>
      </c>
      <c r="AE13" s="27" t="s">
        <v>20</v>
      </c>
      <c r="AF13" s="31">
        <f>AE8-AE18-AE20-AE21</f>
        <v>0</v>
      </c>
    </row>
    <row r="14" spans="1:32" s="3" customFormat="1" ht="15.75" x14ac:dyDescent="0.25">
      <c r="A14" s="19" t="s">
        <v>25</v>
      </c>
      <c r="B14" s="20" t="s">
        <v>26</v>
      </c>
      <c r="C14" s="32">
        <f>SUM(D14:G14)</f>
        <v>0</v>
      </c>
      <c r="D14" s="33"/>
      <c r="E14" s="33"/>
      <c r="F14" s="33"/>
      <c r="G14" s="30"/>
      <c r="H14" s="32">
        <f>SUM(I14:L14)</f>
        <v>0</v>
      </c>
      <c r="I14" s="33"/>
      <c r="J14" s="33"/>
      <c r="K14" s="33"/>
      <c r="L14" s="30"/>
      <c r="M14" s="32">
        <f>SUM(N14:Q14)</f>
        <v>0</v>
      </c>
      <c r="N14" s="33"/>
      <c r="O14" s="33"/>
      <c r="P14" s="33"/>
      <c r="Q14" s="30"/>
      <c r="R14" s="32">
        <f>SUM(S14:V14)</f>
        <v>0</v>
      </c>
      <c r="S14" s="33"/>
      <c r="T14" s="33"/>
      <c r="U14" s="33"/>
      <c r="V14" s="30"/>
      <c r="W14" s="32">
        <f>SUM(X14:AA14)</f>
        <v>0</v>
      </c>
      <c r="X14" s="33"/>
      <c r="Y14" s="33"/>
      <c r="Z14" s="33"/>
      <c r="AA14" s="30"/>
      <c r="AB14" s="32">
        <f>SUM(AC14:AF14)</f>
        <v>0</v>
      </c>
      <c r="AC14" s="33"/>
      <c r="AD14" s="33"/>
      <c r="AE14" s="33"/>
      <c r="AF14" s="30"/>
    </row>
    <row r="15" spans="1:32" s="3" customFormat="1" ht="15.75" x14ac:dyDescent="0.25">
      <c r="A15" s="19" t="s">
        <v>27</v>
      </c>
      <c r="B15" s="20" t="s">
        <v>28</v>
      </c>
      <c r="C15" s="32">
        <f>SUM(D15:G15)</f>
        <v>290</v>
      </c>
      <c r="D15" s="28">
        <v>290</v>
      </c>
      <c r="E15" s="28"/>
      <c r="F15" s="28"/>
      <c r="G15" s="30"/>
      <c r="H15" s="32">
        <f>SUM(I15:L15)</f>
        <v>150.85</v>
      </c>
      <c r="I15" s="28">
        <v>150.85</v>
      </c>
      <c r="J15" s="28"/>
      <c r="K15" s="28"/>
      <c r="L15" s="30"/>
      <c r="M15" s="32">
        <f>SUM(N15:Q15)</f>
        <v>139.15</v>
      </c>
      <c r="N15" s="28">
        <v>139.15</v>
      </c>
      <c r="O15" s="28"/>
      <c r="P15" s="28"/>
      <c r="Q15" s="30"/>
      <c r="R15" s="32">
        <f>SUM(S15:V15)</f>
        <v>0</v>
      </c>
      <c r="S15" s="28"/>
      <c r="T15" s="28"/>
      <c r="U15" s="28"/>
      <c r="V15" s="30"/>
      <c r="W15" s="32">
        <f>SUM(X15:AA15)</f>
        <v>0</v>
      </c>
      <c r="X15" s="28"/>
      <c r="Y15" s="28"/>
      <c r="Z15" s="28"/>
      <c r="AA15" s="30"/>
      <c r="AB15" s="32">
        <f>SUM(AC15:AF15)</f>
        <v>0</v>
      </c>
      <c r="AC15" s="28"/>
      <c r="AD15" s="28"/>
      <c r="AE15" s="28"/>
      <c r="AF15" s="30"/>
    </row>
    <row r="16" spans="1:32" s="3" customFormat="1" ht="63" x14ac:dyDescent="0.25">
      <c r="A16" s="19" t="s">
        <v>29</v>
      </c>
      <c r="B16" s="20" t="s">
        <v>30</v>
      </c>
      <c r="C16" s="32">
        <f>SUM(D16:G16)</f>
        <v>27700</v>
      </c>
      <c r="D16" s="28">
        <v>18800</v>
      </c>
      <c r="E16" s="28">
        <v>300</v>
      </c>
      <c r="F16" s="28">
        <v>8600</v>
      </c>
      <c r="G16" s="30"/>
      <c r="H16" s="32">
        <f>SUM(I16:L16)</f>
        <v>14409.52</v>
      </c>
      <c r="I16" s="28">
        <v>9779.7999999999993</v>
      </c>
      <c r="J16" s="28">
        <v>156</v>
      </c>
      <c r="K16" s="28">
        <v>4473.72</v>
      </c>
      <c r="L16" s="30"/>
      <c r="M16" s="32">
        <f>SUM(N16:Q16)</f>
        <v>13290.48</v>
      </c>
      <c r="N16" s="28">
        <v>9020.2000000000007</v>
      </c>
      <c r="O16" s="28">
        <v>144</v>
      </c>
      <c r="P16" s="28">
        <v>4126.28</v>
      </c>
      <c r="Q16" s="30"/>
      <c r="R16" s="32">
        <f>SUM(S16:V16)</f>
        <v>0</v>
      </c>
      <c r="S16" s="28"/>
      <c r="T16" s="28"/>
      <c r="U16" s="28"/>
      <c r="V16" s="30"/>
      <c r="W16" s="32">
        <f>SUM(X16:AA16)</f>
        <v>0</v>
      </c>
      <c r="X16" s="28"/>
      <c r="Y16" s="28"/>
      <c r="Z16" s="28"/>
      <c r="AA16" s="30"/>
      <c r="AB16" s="32">
        <f>SUM(AC16:AF16)</f>
        <v>0</v>
      </c>
      <c r="AC16" s="28"/>
      <c r="AD16" s="28"/>
      <c r="AE16" s="28"/>
      <c r="AF16" s="30"/>
    </row>
    <row r="17" spans="1:32" s="3" customFormat="1" ht="31.5" x14ac:dyDescent="0.25">
      <c r="A17" s="19" t="s">
        <v>31</v>
      </c>
      <c r="B17" s="20" t="s">
        <v>32</v>
      </c>
      <c r="C17" s="32">
        <f>SUM(D17:G17)</f>
        <v>10000</v>
      </c>
      <c r="D17" s="28"/>
      <c r="E17" s="28"/>
      <c r="F17" s="28">
        <v>10000</v>
      </c>
      <c r="G17" s="30"/>
      <c r="H17" s="32">
        <f>SUM(I17:L17)</f>
        <v>5202</v>
      </c>
      <c r="I17" s="28"/>
      <c r="J17" s="28"/>
      <c r="K17" s="28">
        <v>5202</v>
      </c>
      <c r="L17" s="30"/>
      <c r="M17" s="32">
        <f>SUM(N17:Q17)</f>
        <v>4798</v>
      </c>
      <c r="N17" s="28"/>
      <c r="O17" s="28"/>
      <c r="P17" s="28">
        <v>4798</v>
      </c>
      <c r="Q17" s="30"/>
      <c r="R17" s="32">
        <f>SUM(S17:V17)</f>
        <v>0</v>
      </c>
      <c r="S17" s="28"/>
      <c r="T17" s="28"/>
      <c r="U17" s="28"/>
      <c r="V17" s="30"/>
      <c r="W17" s="32">
        <f>SUM(X17:AA17)</f>
        <v>0</v>
      </c>
      <c r="X17" s="28"/>
      <c r="Y17" s="28"/>
      <c r="Z17" s="28"/>
      <c r="AA17" s="30"/>
      <c r="AB17" s="32">
        <f>SUM(AC17:AF17)</f>
        <v>0</v>
      </c>
      <c r="AC17" s="28"/>
      <c r="AD17" s="28"/>
      <c r="AE17" s="28"/>
      <c r="AF17" s="30"/>
    </row>
    <row r="18" spans="1:32" s="3" customFormat="1" ht="31.5" x14ac:dyDescent="0.25">
      <c r="A18" s="19" t="s">
        <v>33</v>
      </c>
      <c r="B18" s="20" t="s">
        <v>34</v>
      </c>
      <c r="C18" s="32">
        <f>SUM(D18:G18)</f>
        <v>2522.503872183258</v>
      </c>
      <c r="D18" s="23">
        <f>D8*D19/100</f>
        <v>0</v>
      </c>
      <c r="E18" s="23">
        <f>E8*E19/100</f>
        <v>0</v>
      </c>
      <c r="F18" s="23">
        <f>F8*F19/100</f>
        <v>590.74431869802834</v>
      </c>
      <c r="G18" s="24">
        <f>G8*G19/100</f>
        <v>1931.7595534852296</v>
      </c>
      <c r="H18" s="32">
        <f>SUM(I18:L18)</f>
        <v>1312.2289199319705</v>
      </c>
      <c r="I18" s="23">
        <f>I8*I19/100</f>
        <v>0</v>
      </c>
      <c r="J18" s="23">
        <f>J8*J19/100</f>
        <v>0</v>
      </c>
      <c r="K18" s="23">
        <f>K8*K19/100</f>
        <v>307.304759186848</v>
      </c>
      <c r="L18" s="24">
        <f>L8*L19/100</f>
        <v>1004.9241607451225</v>
      </c>
      <c r="M18" s="32">
        <f>SUM(N18:Q18)</f>
        <v>1210.2651886292927</v>
      </c>
      <c r="N18" s="23">
        <f>N8*N19/100</f>
        <v>0</v>
      </c>
      <c r="O18" s="23">
        <f>O8*O19/100</f>
        <v>0</v>
      </c>
      <c r="P18" s="23">
        <f>P8*P19/100</f>
        <v>283.07509390000001</v>
      </c>
      <c r="Q18" s="24">
        <f>Q8*Q19/100</f>
        <v>927.19009472929258</v>
      </c>
      <c r="R18" s="32">
        <f>SUM(S18:V18)</f>
        <v>0</v>
      </c>
      <c r="S18" s="23">
        <f>S8*S19/100</f>
        <v>0</v>
      </c>
      <c r="T18" s="23">
        <f>T8*T19/100</f>
        <v>0</v>
      </c>
      <c r="U18" s="23">
        <f>U8*U19/100</f>
        <v>0</v>
      </c>
      <c r="V18" s="24">
        <f>V8*V19/100</f>
        <v>0</v>
      </c>
      <c r="W18" s="32">
        <f>SUM(X18:AA18)</f>
        <v>0</v>
      </c>
      <c r="X18" s="23">
        <f>X8*X19/100</f>
        <v>0</v>
      </c>
      <c r="Y18" s="23">
        <f>Y8*Y19/100</f>
        <v>0</v>
      </c>
      <c r="Z18" s="23">
        <f>Z8*Z19/100</f>
        <v>0</v>
      </c>
      <c r="AA18" s="24">
        <f>AA8*AA19/100</f>
        <v>0</v>
      </c>
      <c r="AB18" s="32">
        <f>SUM(AC18:AF18)</f>
        <v>0</v>
      </c>
      <c r="AC18" s="23">
        <f>AC8*AC19/100</f>
        <v>0</v>
      </c>
      <c r="AD18" s="23">
        <f>AD8*AD19/100</f>
        <v>0</v>
      </c>
      <c r="AE18" s="23">
        <f>AE8*AE19/100</f>
        <v>0</v>
      </c>
      <c r="AF18" s="24">
        <f>AF8*AF19/100</f>
        <v>0</v>
      </c>
    </row>
    <row r="19" spans="1:32" s="3" customFormat="1" ht="15.75" x14ac:dyDescent="0.25">
      <c r="A19" s="19" t="s">
        <v>35</v>
      </c>
      <c r="B19" s="20" t="s">
        <v>36</v>
      </c>
      <c r="C19" s="32">
        <f>IF(C8=0,0,C18/C8*100)</f>
        <v>6.6399154308587987</v>
      </c>
      <c r="D19" s="34"/>
      <c r="E19" s="34"/>
      <c r="F19" s="34">
        <v>1.5549995227639599</v>
      </c>
      <c r="G19" s="35">
        <v>11.03455541574</v>
      </c>
      <c r="H19" s="32">
        <f>IF(H8=0,0,H18/H8*100)</f>
        <v>6.6400382136958802</v>
      </c>
      <c r="I19" s="34"/>
      <c r="J19" s="34"/>
      <c r="K19" s="34">
        <v>1.5549995227639599</v>
      </c>
      <c r="L19" s="35">
        <v>11.03455541574</v>
      </c>
      <c r="M19" s="32">
        <f>IF(M8=0,0,M18/M8*100)</f>
        <v>6.6397287449289495</v>
      </c>
      <c r="N19" s="34"/>
      <c r="O19" s="34"/>
      <c r="P19" s="35">
        <v>1.5529999999999999</v>
      </c>
      <c r="Q19" s="35">
        <v>11.03455541574</v>
      </c>
      <c r="R19" s="32">
        <f>IF(R8=0,0,R18/R8*100)</f>
        <v>0</v>
      </c>
      <c r="S19" s="34"/>
      <c r="T19" s="34"/>
      <c r="U19" s="34"/>
      <c r="V19" s="35"/>
      <c r="W19" s="32">
        <f>IF(W8=0,0,W18/W8*100)</f>
        <v>0</v>
      </c>
      <c r="X19" s="34"/>
      <c r="Y19" s="34"/>
      <c r="Z19" s="34"/>
      <c r="AA19" s="35"/>
      <c r="AB19" s="32">
        <f>IF(AB8=0,0,AB18/AB8*100)</f>
        <v>0</v>
      </c>
      <c r="AC19" s="34"/>
      <c r="AD19" s="34"/>
      <c r="AE19" s="34"/>
      <c r="AF19" s="35"/>
    </row>
    <row r="20" spans="1:32" s="3" customFormat="1" ht="47.25" x14ac:dyDescent="0.25">
      <c r="A20" s="19" t="s">
        <v>37</v>
      </c>
      <c r="B20" s="20" t="s">
        <v>38</v>
      </c>
      <c r="C20" s="32">
        <f>SUM(D20:G20)</f>
        <v>0</v>
      </c>
      <c r="D20" s="34"/>
      <c r="E20" s="34"/>
      <c r="F20" s="34"/>
      <c r="G20" s="35"/>
      <c r="H20" s="32">
        <f>SUM(I20:L20)</f>
        <v>0</v>
      </c>
      <c r="I20" s="34"/>
      <c r="J20" s="34"/>
      <c r="K20" s="34"/>
      <c r="L20" s="35"/>
      <c r="M20" s="32">
        <f>SUM(N20:Q20)</f>
        <v>0</v>
      </c>
      <c r="N20" s="34"/>
      <c r="O20" s="34"/>
      <c r="P20" s="34"/>
      <c r="Q20" s="35"/>
      <c r="R20" s="32">
        <f>SUM(S20:V20)</f>
        <v>0</v>
      </c>
      <c r="S20" s="34"/>
      <c r="T20" s="34"/>
      <c r="U20" s="34"/>
      <c r="V20" s="35"/>
      <c r="W20" s="32">
        <f>SUM(X20:AA20)</f>
        <v>0</v>
      </c>
      <c r="X20" s="34"/>
      <c r="Y20" s="34"/>
      <c r="Z20" s="34"/>
      <c r="AA20" s="35"/>
      <c r="AB20" s="32">
        <f>SUM(AC20:AF20)</f>
        <v>0</v>
      </c>
      <c r="AC20" s="34"/>
      <c r="AD20" s="34"/>
      <c r="AE20" s="34"/>
      <c r="AF20" s="35"/>
    </row>
    <row r="21" spans="1:32" s="3" customFormat="1" ht="15.75" x14ac:dyDescent="0.25">
      <c r="A21" s="19" t="s">
        <v>39</v>
      </c>
      <c r="B21" s="20" t="s">
        <v>40</v>
      </c>
      <c r="C21" s="32">
        <f>SUM(D21:G21)</f>
        <v>35467.496127816739</v>
      </c>
      <c r="D21" s="23">
        <f>D22+D23+D24</f>
        <v>0</v>
      </c>
      <c r="E21" s="23">
        <f>E22+E23+E24</f>
        <v>0</v>
      </c>
      <c r="F21" s="23">
        <f>F22+F23+F24</f>
        <v>19892.8</v>
      </c>
      <c r="G21" s="24">
        <f>G8-G18-G20</f>
        <v>15574.69612781674</v>
      </c>
      <c r="H21" s="32">
        <f>SUM(I21:L21)</f>
        <v>18450.141080068028</v>
      </c>
      <c r="I21" s="23">
        <f>I22+I23+I24</f>
        <v>0</v>
      </c>
      <c r="J21" s="23">
        <f>J22+J23+J24</f>
        <v>0</v>
      </c>
      <c r="K21" s="23">
        <f>K22+K23+K24</f>
        <v>10348</v>
      </c>
      <c r="L21" s="24">
        <f>L8-L18-L20</f>
        <v>8102.1410800680278</v>
      </c>
      <c r="M21" s="32">
        <f>SUM(N21:Q21)</f>
        <v>17017.36481137071</v>
      </c>
      <c r="N21" s="23">
        <f>N22+N23+N24</f>
        <v>0</v>
      </c>
      <c r="O21" s="23">
        <f>O22+O23+O24</f>
        <v>0</v>
      </c>
      <c r="P21" s="23">
        <f>P22+P23+P24</f>
        <v>9541.9500000000007</v>
      </c>
      <c r="Q21" s="24">
        <f>Q8-Q18-Q20</f>
        <v>7475.4148113707088</v>
      </c>
      <c r="R21" s="32">
        <f>SUM(S21:V21)</f>
        <v>0</v>
      </c>
      <c r="S21" s="23">
        <f>S22+S23+S24</f>
        <v>0</v>
      </c>
      <c r="T21" s="23">
        <f>T22+T23+T24</f>
        <v>0</v>
      </c>
      <c r="U21" s="23">
        <f>U22+U23+U24</f>
        <v>0</v>
      </c>
      <c r="V21" s="24">
        <f>V8-V18-V20</f>
        <v>0</v>
      </c>
      <c r="W21" s="32">
        <f>SUM(X21:AA21)</f>
        <v>0</v>
      </c>
      <c r="X21" s="23">
        <f>X22+X23+X24</f>
        <v>0</v>
      </c>
      <c r="Y21" s="23">
        <f>Y22+Y23+Y24</f>
        <v>0</v>
      </c>
      <c r="Z21" s="23">
        <f>Z22+Z23+Z24</f>
        <v>0</v>
      </c>
      <c r="AA21" s="24">
        <f>AA8-AA18-AA20</f>
        <v>0</v>
      </c>
      <c r="AB21" s="32">
        <f>SUM(AC21:AF21)</f>
        <v>0</v>
      </c>
      <c r="AC21" s="23">
        <f>AC22+AC23+AC24</f>
        <v>0</v>
      </c>
      <c r="AD21" s="23">
        <f>AD22+AD23+AD24</f>
        <v>0</v>
      </c>
      <c r="AE21" s="23">
        <f>AE22+AE23+AE24</f>
        <v>0</v>
      </c>
      <c r="AF21" s="24">
        <f>AF8-AF18-AF20</f>
        <v>0</v>
      </c>
    </row>
    <row r="22" spans="1:32" s="3" customFormat="1" ht="31.5" x14ac:dyDescent="0.25">
      <c r="A22" s="19" t="s">
        <v>41</v>
      </c>
      <c r="B22" s="20" t="s">
        <v>42</v>
      </c>
      <c r="C22" s="32">
        <f>SUM(D22:G22)</f>
        <v>30559</v>
      </c>
      <c r="D22" s="34"/>
      <c r="E22" s="34"/>
      <c r="F22" s="34">
        <v>15000</v>
      </c>
      <c r="G22" s="35">
        <v>15559</v>
      </c>
      <c r="H22" s="32">
        <f>SUM(I22:L22)</f>
        <v>15894.26</v>
      </c>
      <c r="I22" s="34"/>
      <c r="J22" s="34"/>
      <c r="K22" s="34">
        <v>7800</v>
      </c>
      <c r="L22" s="35">
        <v>8094.26</v>
      </c>
      <c r="M22" s="32">
        <f>SUM(N22:Q22)</f>
        <v>14664.75</v>
      </c>
      <c r="N22" s="34"/>
      <c r="O22" s="34"/>
      <c r="P22" s="34">
        <v>7197.15</v>
      </c>
      <c r="Q22" s="35">
        <v>7467.6</v>
      </c>
      <c r="R22" s="32">
        <f>SUM(S22:V22)</f>
        <v>0</v>
      </c>
      <c r="S22" s="34"/>
      <c r="T22" s="34"/>
      <c r="U22" s="34"/>
      <c r="V22" s="35"/>
      <c r="W22" s="32">
        <f>SUM(X22:AA22)</f>
        <v>0</v>
      </c>
      <c r="X22" s="34"/>
      <c r="Y22" s="34"/>
      <c r="Z22" s="34"/>
      <c r="AA22" s="35"/>
      <c r="AB22" s="32">
        <f>SUM(AC22:AF22)</f>
        <v>0</v>
      </c>
      <c r="AC22" s="34"/>
      <c r="AD22" s="34"/>
      <c r="AE22" s="34"/>
      <c r="AF22" s="35"/>
    </row>
    <row r="23" spans="1:32" s="3" customFormat="1" ht="63" x14ac:dyDescent="0.25">
      <c r="A23" s="36" t="s">
        <v>43</v>
      </c>
      <c r="B23" s="20" t="s">
        <v>44</v>
      </c>
      <c r="C23" s="32">
        <f>SUM(D23:G23)</f>
        <v>392.8</v>
      </c>
      <c r="D23" s="28"/>
      <c r="E23" s="28"/>
      <c r="F23" s="28">
        <v>392.8</v>
      </c>
      <c r="G23" s="30"/>
      <c r="H23" s="32">
        <f>SUM(I23:L23)</f>
        <v>204</v>
      </c>
      <c r="I23" s="28"/>
      <c r="J23" s="28"/>
      <c r="K23" s="28">
        <v>204</v>
      </c>
      <c r="L23" s="30"/>
      <c r="M23" s="32">
        <f>SUM(N23:Q23)</f>
        <v>188.8</v>
      </c>
      <c r="N23" s="28"/>
      <c r="O23" s="28"/>
      <c r="P23" s="28">
        <v>188.8</v>
      </c>
      <c r="Q23" s="30"/>
      <c r="R23" s="32">
        <f>SUM(S23:V23)</f>
        <v>0</v>
      </c>
      <c r="S23" s="28"/>
      <c r="T23" s="28"/>
      <c r="U23" s="28"/>
      <c r="V23" s="30"/>
      <c r="W23" s="32">
        <f>SUM(X23:AA23)</f>
        <v>0</v>
      </c>
      <c r="X23" s="28"/>
      <c r="Y23" s="28"/>
      <c r="Z23" s="28"/>
      <c r="AA23" s="30"/>
      <c r="AB23" s="32">
        <f>SUM(AC23:AF23)</f>
        <v>0</v>
      </c>
      <c r="AC23" s="28"/>
      <c r="AD23" s="28"/>
      <c r="AE23" s="28"/>
      <c r="AF23" s="30"/>
    </row>
    <row r="24" spans="1:32" s="3" customFormat="1" ht="32.25" thickBot="1" x14ac:dyDescent="0.3">
      <c r="A24" s="37" t="s">
        <v>45</v>
      </c>
      <c r="B24" s="38" t="s">
        <v>46</v>
      </c>
      <c r="C24" s="39">
        <f>SUM(D24:G24)</f>
        <v>4515.7</v>
      </c>
      <c r="D24" s="40"/>
      <c r="E24" s="40"/>
      <c r="F24" s="40">
        <v>4500</v>
      </c>
      <c r="G24" s="41">
        <v>15.7</v>
      </c>
      <c r="H24" s="39">
        <f>SUM(I24:L24)</f>
        <v>2351.85</v>
      </c>
      <c r="I24" s="40"/>
      <c r="J24" s="40"/>
      <c r="K24" s="40">
        <v>2344</v>
      </c>
      <c r="L24" s="41">
        <v>7.85</v>
      </c>
      <c r="M24" s="39">
        <f>SUM(N24:Q24)</f>
        <v>2163.85</v>
      </c>
      <c r="N24" s="40"/>
      <c r="O24" s="40"/>
      <c r="P24" s="40">
        <v>2156</v>
      </c>
      <c r="Q24" s="41">
        <v>7.85</v>
      </c>
      <c r="R24" s="39">
        <f>SUM(S24:V24)</f>
        <v>0</v>
      </c>
      <c r="S24" s="40"/>
      <c r="T24" s="40"/>
      <c r="U24" s="40"/>
      <c r="V24" s="41"/>
      <c r="W24" s="39">
        <f>SUM(X24:AA24)</f>
        <v>0</v>
      </c>
      <c r="X24" s="40"/>
      <c r="Y24" s="40"/>
      <c r="Z24" s="40"/>
      <c r="AA24" s="41"/>
      <c r="AB24" s="39">
        <f>SUM(AC24:AF24)</f>
        <v>0</v>
      </c>
      <c r="AC24" s="40"/>
      <c r="AD24" s="40"/>
      <c r="AE24" s="40"/>
      <c r="AF24" s="41"/>
    </row>
    <row r="25" spans="1:32" s="3" customFormat="1" ht="16.5" thickBot="1" x14ac:dyDescent="0.3">
      <c r="A25" s="42"/>
      <c r="B25" s="43" t="s">
        <v>47</v>
      </c>
      <c r="C25" s="46"/>
      <c r="D25" s="44">
        <f>D8-D18-D20-D22-D23-D24-E11-F11-G11</f>
        <v>0</v>
      </c>
      <c r="E25" s="44">
        <f>E8-E18-E20-E22-E23-E24-F12-G12</f>
        <v>0</v>
      </c>
      <c r="F25" s="44">
        <f>F8-F18-F20-F22-F23-F24-G13</f>
        <v>0</v>
      </c>
      <c r="G25" s="45">
        <f>G8-G18-G20-G22-G23-G24</f>
        <v>-3.8721832599541983E-3</v>
      </c>
      <c r="H25" s="46"/>
      <c r="I25" s="44">
        <f>I8-I18-I20-I22-I23-I24-J11-K11-L11</f>
        <v>0</v>
      </c>
      <c r="J25" s="44">
        <f>J8-J18-J20-J22-J23-J24-K12-L12</f>
        <v>0</v>
      </c>
      <c r="K25" s="44">
        <f>K8-K18-K20-K22-K23-K24-L13</f>
        <v>0</v>
      </c>
      <c r="L25" s="45">
        <f>L8-L18-L20-L22-L23-L24</f>
        <v>3.1080068027586449E-2</v>
      </c>
      <c r="M25" s="46"/>
      <c r="N25" s="44">
        <f>N8-N18-N20-N22-N23-N24-O11-P11-Q11</f>
        <v>0</v>
      </c>
      <c r="O25" s="44">
        <f>O8-O18-O20-O22-O23-O24-P12-Q12</f>
        <v>0</v>
      </c>
      <c r="P25" s="44">
        <f>P8-P18-P20-P22-P23-P24-Q13</f>
        <v>0</v>
      </c>
      <c r="Q25" s="45">
        <f>Q8-Q18-Q20-Q22-Q23-Q24</f>
        <v>-3.5188629291587503E-2</v>
      </c>
      <c r="R25" s="46"/>
      <c r="S25" s="44">
        <f>S8-S18-S20-S22-S23-S24-T11-U11-V11</f>
        <v>0</v>
      </c>
      <c r="T25" s="44">
        <f>T8-T18-T20-T22-T23-T24-U12-V12</f>
        <v>0</v>
      </c>
      <c r="U25" s="44">
        <f>U8-U18-U20-U22-U23-U24-V13</f>
        <v>0</v>
      </c>
      <c r="V25" s="45">
        <f>V8-V18-V20-V22-V23-V24</f>
        <v>0</v>
      </c>
      <c r="W25" s="46"/>
      <c r="X25" s="44">
        <f>X8-X18-X20-X22-X23-X24-Y11-Z11-AA11</f>
        <v>0</v>
      </c>
      <c r="Y25" s="44">
        <f>Y8-Y18-Y20-Y22-Y23-Y24-Z12-AA12</f>
        <v>0</v>
      </c>
      <c r="Z25" s="44">
        <f>Z8-Z18-Z20-Z22-Z23-Z24-AA13</f>
        <v>0</v>
      </c>
      <c r="AA25" s="45">
        <f>AA8-AA18-AA20-AA22-AA23-AA24</f>
        <v>0</v>
      </c>
      <c r="AB25" s="46"/>
      <c r="AC25" s="44">
        <f>AC8-AC18-AC20-AC22-AC23-AC24-AD11-AE11-AF11</f>
        <v>0</v>
      </c>
      <c r="AD25" s="44">
        <f>AD8-AD18-AD20-AD22-AD23-AD24-AE12-AF12</f>
        <v>0</v>
      </c>
      <c r="AE25" s="44">
        <f>AE8-AE18-AE20-AE22-AE23-AE24-AF13</f>
        <v>0</v>
      </c>
      <c r="AF25" s="45">
        <f>AF8-AF18-AF20-AF22-AF23-AF24</f>
        <v>0</v>
      </c>
    </row>
    <row r="30" spans="1:32" x14ac:dyDescent="0.2">
      <c r="C30" s="47"/>
    </row>
  </sheetData>
  <protectedRanges>
    <protectedRange sqref="L11:L12 N14:Q17 N19:Q20 T11 V11:V12 N22:Q24 O11 E11 G11:G12 Y11 S22:V24 Q11:Q12 S14:V17 S19:V20 D14:G17 D19:G20 D22:G24 I14:L17 I19:L20 I22:L24 J11 AA11:AA12 AC14:AF17 AC19:AF20 AC22:AF24 AD11 AF11:AF12 X14:AA17 X19:AA20 X22:AA24" name="Диапазон1_1"/>
  </protectedRanges>
  <mergeCells count="10">
    <mergeCell ref="A3:B3"/>
    <mergeCell ref="C3:AF3"/>
    <mergeCell ref="A5:A6"/>
    <mergeCell ref="B5:B6"/>
    <mergeCell ref="C5:G5"/>
    <mergeCell ref="H5:L5"/>
    <mergeCell ref="M5:Q5"/>
    <mergeCell ref="R5:V5"/>
    <mergeCell ref="W5:AA5"/>
    <mergeCell ref="AB5:A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2019-03-27T13:22:54Z</dcterms:created>
  <dcterms:modified xsi:type="dcterms:W3CDTF">2019-03-28T06:19:40Z</dcterms:modified>
</cp:coreProperties>
</file>